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8705"/>
  <workbookPr autoCompressPictures="0"/>
  <bookViews>
    <workbookView xWindow="0" yWindow="0" windowWidth="25600" windowHeight="14440" firstSheet="1" activeTab="1"/>
  </bookViews>
  <sheets>
    <sheet name="LISTAS" sheetId="2" state="hidden" r:id="rId1"/>
    <sheet name="2006" sheetId="12" r:id="rId2"/>
    <sheet name="2007" sheetId="13" r:id="rId3"/>
    <sheet name="2008" sheetId="14" r:id="rId4"/>
    <sheet name="2009" sheetId="15" r:id="rId5"/>
    <sheet name="2010" sheetId="16" r:id="rId6"/>
    <sheet name="2011" sheetId="17" r:id="rId7"/>
    <sheet name="2012" sheetId="18" r:id="rId8"/>
  </sheets>
  <externalReferences>
    <externalReference r:id="rId9"/>
  </externalReferences>
  <calcPr calcId="14000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06" i="18" l="1"/>
  <c r="H108" i="18"/>
  <c r="H109" i="18"/>
  <c r="H112" i="18"/>
  <c r="H68" i="13"/>
  <c r="H67" i="13"/>
  <c r="H81" i="17"/>
  <c r="H61" i="17"/>
  <c r="H60" i="17"/>
  <c r="H57" i="17"/>
  <c r="H55" i="17"/>
  <c r="H54" i="17"/>
  <c r="H53" i="17"/>
  <c r="H52" i="17"/>
  <c r="H51" i="17"/>
  <c r="H47" i="17"/>
  <c r="H46" i="17"/>
  <c r="H44" i="17"/>
  <c r="H43" i="17"/>
  <c r="H42" i="17"/>
  <c r="H39" i="17"/>
  <c r="H38" i="17"/>
  <c r="H37" i="17"/>
  <c r="H36" i="17"/>
  <c r="H35" i="17"/>
  <c r="H32" i="17"/>
  <c r="H31" i="17"/>
  <c r="H30" i="17"/>
  <c r="H29" i="17"/>
  <c r="H28" i="17"/>
  <c r="H27" i="17"/>
  <c r="H26" i="17"/>
  <c r="H24" i="17"/>
  <c r="H23" i="17"/>
  <c r="H22" i="17"/>
  <c r="H16" i="17"/>
  <c r="H13" i="17"/>
  <c r="H86" i="18"/>
  <c r="H85" i="18"/>
  <c r="H83" i="18"/>
  <c r="H80" i="18"/>
  <c r="H75" i="18"/>
  <c r="H72" i="18"/>
  <c r="H69" i="18"/>
  <c r="H65" i="18"/>
  <c r="H64" i="18"/>
  <c r="H62" i="18"/>
  <c r="H57" i="18"/>
  <c r="H56" i="18"/>
  <c r="H53" i="18"/>
  <c r="H52" i="18"/>
  <c r="H50" i="18"/>
  <c r="H49" i="18"/>
  <c r="H48" i="18"/>
  <c r="H47" i="18"/>
  <c r="H46" i="18"/>
</calcChain>
</file>

<file path=xl/sharedStrings.xml><?xml version="1.0" encoding="utf-8"?>
<sst xmlns="http://schemas.openxmlformats.org/spreadsheetml/2006/main" count="3568" uniqueCount="1082">
  <si>
    <t>CCJ</t>
  </si>
  <si>
    <t>Tipo de evento</t>
  </si>
  <si>
    <t>Nombre del evento</t>
  </si>
  <si>
    <t>Mes</t>
  </si>
  <si>
    <t>Día(s)</t>
  </si>
  <si>
    <t>Evento presencial / videoconferencia</t>
  </si>
  <si>
    <t>Asistentes</t>
  </si>
  <si>
    <t>Disertante(s)</t>
  </si>
  <si>
    <t>Enero</t>
  </si>
  <si>
    <t>Febrero</t>
  </si>
  <si>
    <t>Marzo</t>
  </si>
  <si>
    <t>Abril</t>
  </si>
  <si>
    <t>Mayo</t>
  </si>
  <si>
    <t>Junio</t>
  </si>
  <si>
    <t>Julio</t>
  </si>
  <si>
    <t>Agosto</t>
  </si>
  <si>
    <t>Septiembre</t>
  </si>
  <si>
    <t>Octubre</t>
  </si>
  <si>
    <t>Noviembre</t>
  </si>
  <si>
    <t>Diciembre</t>
  </si>
  <si>
    <t>Acapulco</t>
  </si>
  <si>
    <t>Aguascalientes</t>
  </si>
  <si>
    <t>Ario de Rosales</t>
  </si>
  <si>
    <t>Campeche</t>
  </si>
  <si>
    <t>Cancún</t>
  </si>
  <si>
    <t xml:space="preserve">Celaya </t>
  </si>
  <si>
    <t>Chetumal</t>
  </si>
  <si>
    <t>Chihuahua</t>
  </si>
  <si>
    <t>Ciudad Juárez</t>
  </si>
  <si>
    <t>Ciudad Obregón</t>
  </si>
  <si>
    <t>Ciudad Victoria</t>
  </si>
  <si>
    <t>Colima</t>
  </si>
  <si>
    <t>Cuernavaca</t>
  </si>
  <si>
    <t>Culiacán</t>
  </si>
  <si>
    <t>Durango</t>
  </si>
  <si>
    <t>Ensenada</t>
  </si>
  <si>
    <t>Guadalajara</t>
  </si>
  <si>
    <t>Guanajuato</t>
  </si>
  <si>
    <t>Hermosillo</t>
  </si>
  <si>
    <t>La Paz</t>
  </si>
  <si>
    <t>León</t>
  </si>
  <si>
    <t>Matamoros</t>
  </si>
  <si>
    <t>Mazatlán</t>
  </si>
  <si>
    <t>Mérida</t>
  </si>
  <si>
    <t>Mexicali</t>
  </si>
  <si>
    <t>Monterrey</t>
  </si>
  <si>
    <t>Morelia</t>
  </si>
  <si>
    <t>Nuevo Laredo</t>
  </si>
  <si>
    <t>Oaxaca</t>
  </si>
  <si>
    <t>Pachuca</t>
  </si>
  <si>
    <t>Puebla</t>
  </si>
  <si>
    <t>Querétaro</t>
  </si>
  <si>
    <t>Saltillo</t>
  </si>
  <si>
    <t>San Luis Potosí</t>
  </si>
  <si>
    <t>Tapachula</t>
  </si>
  <si>
    <t>Tepic</t>
  </si>
  <si>
    <t>Tijuana</t>
  </si>
  <si>
    <t>Tlaxcala</t>
  </si>
  <si>
    <t>Toluca</t>
  </si>
  <si>
    <t xml:space="preserve">Torreón </t>
  </si>
  <si>
    <t>Tuxtla Gutiérrez</t>
  </si>
  <si>
    <t>Uruapan</t>
  </si>
  <si>
    <t>Veracruz</t>
  </si>
  <si>
    <t>Villahermosa</t>
  </si>
  <si>
    <t>Xalapa</t>
  </si>
  <si>
    <t>Zacatecas</t>
  </si>
  <si>
    <t>Presencial</t>
  </si>
  <si>
    <t>Videoconferencia</t>
  </si>
  <si>
    <t>Número de sesiones</t>
  </si>
  <si>
    <t>Conferencia</t>
  </si>
  <si>
    <t>Curso</t>
  </si>
  <si>
    <t>EVENTOS 2012</t>
  </si>
  <si>
    <t>EVENTOS 2006</t>
  </si>
  <si>
    <t>EVENTOS 2007</t>
  </si>
  <si>
    <t>EVENTOS 2008</t>
  </si>
  <si>
    <t>EVENTOS 2009</t>
  </si>
  <si>
    <t>EVENTOS 2010</t>
  </si>
  <si>
    <t>EVENTOS 2011</t>
  </si>
  <si>
    <t>Reunión de Bibliotecarias de Jardín de Niños Sector 11 de la S. E. E. CH</t>
  </si>
  <si>
    <t>Dirección de Equidad de Género de la SCJN</t>
  </si>
  <si>
    <t>Seminario</t>
  </si>
  <si>
    <t>La Protección Judicial de los Derechos Humanos de las Mujeres: Reflexión sobre la actividad jurisdiccional de las mujeres</t>
  </si>
  <si>
    <t>Sexta Reunión del Consejo Técnico Zona 61 Sec. A</t>
  </si>
  <si>
    <t>15, 16</t>
  </si>
  <si>
    <t>Visita Guiada</t>
  </si>
  <si>
    <t>Ciclo de Conferencias</t>
  </si>
  <si>
    <t xml:space="preserve"> ¿Qué es el Derecho?</t>
  </si>
  <si>
    <t>Ciclo de Conferencias, Edificaciòn de la Mujer en el marco del dìa Internacional de la Mujer.                                                                  Rosas Mexicanas Fincando Esperanzas, A. C.</t>
  </si>
  <si>
    <t>Reunion "Por una Sociedad Libre de Violencia"   Bibliotecarias deJardin de Niños. Sector 11 Preescolar SEECH.</t>
  </si>
  <si>
    <t>Visita Guiada interna</t>
  </si>
  <si>
    <t>Curso de Capacitación en el Uso y Aprovechamiento de las Herramientas del IUS 2011 y de los Discos de Legislación</t>
  </si>
  <si>
    <t>16, 17</t>
  </si>
  <si>
    <t>Visita Guiada Interna a Escuela Secudaria Altavista</t>
  </si>
  <si>
    <t>Ingaguraciòn del Diplomado Bàsico en Derechos Humanos y Democracia (FLACSO)</t>
  </si>
  <si>
    <t>Facultad Latinoamericana de Ciencias Sociales</t>
  </si>
  <si>
    <t>Diplomado</t>
  </si>
  <si>
    <t>El Jurado</t>
  </si>
  <si>
    <t>La Suprema Corte, cerca de ti</t>
  </si>
  <si>
    <t>Celebración de Actos Jurídicos por Medios Electrónicos</t>
  </si>
  <si>
    <t>Derecho Internacional Privado en Materia Civil y Mercantil</t>
  </si>
  <si>
    <t>Relevancia de la Argumentación Jurídica</t>
  </si>
  <si>
    <t>El Debate sobre la Interpretación Constitucional</t>
  </si>
  <si>
    <t>El Control de Convencionalidad en las Decisiones Jurisdiccionales</t>
  </si>
  <si>
    <t>La Suprema Corte de Justicia de la Nación y la Libertad de Expresión. Casos Destacados</t>
  </si>
  <si>
    <t>12 Hombres en Pugna</t>
  </si>
  <si>
    <t>La Teoría y la Práctica en el Derecho de Familia</t>
  </si>
  <si>
    <t>Cine Debate</t>
  </si>
  <si>
    <t>Conferencia Magistral</t>
  </si>
  <si>
    <t>Charla de Sobremesa</t>
  </si>
  <si>
    <t>Crónicas</t>
  </si>
  <si>
    <t>Los Juicios de Nuremberg</t>
  </si>
  <si>
    <t>Visita Guiada Externa Feria de la Legalidad "Escuela Sec. Federal No. 1"</t>
  </si>
  <si>
    <t>"Las Reformas Constitucionales en Materia de Amparo" Modulo I</t>
  </si>
  <si>
    <t>Tópicos de Tratados para evitar doble tributación</t>
  </si>
  <si>
    <t xml:space="preserve">"Las Reformas Constitucionales en Materia de Amparo" Modulo III </t>
  </si>
  <si>
    <t>19,20</t>
  </si>
  <si>
    <t>29,30</t>
  </si>
  <si>
    <t>Reunión</t>
  </si>
  <si>
    <t>Reunión de Bibliotecarias SEECH "Por una sociedad libre de violencia"</t>
  </si>
  <si>
    <t>Diplomado sobre las bases y principios del Sistema Procesal Penal Acusatorio y Oral y de las diversas etapas procesales</t>
  </si>
  <si>
    <t>Cambio de mesa directiva del Colegio y Barra de Abogados Lic. Benito Juárez García de Cd. Juárez, Chih.</t>
  </si>
  <si>
    <t>11,12,15</t>
  </si>
  <si>
    <t>18,19,20,21,22</t>
  </si>
  <si>
    <t>mayo</t>
  </si>
  <si>
    <t>Derecho Familiar</t>
  </si>
  <si>
    <t>Las Reformas Constitucionales en Materia de Amparo, Modulo V "Causales de improcedencia y sobreseimiento"</t>
  </si>
  <si>
    <t>Las Reformas Constitucionales en Materia de Amparo, Modulo IV "Competencia y Tramite"</t>
  </si>
  <si>
    <t>"Derecho Migratorio"</t>
  </si>
  <si>
    <t>"Guarda y Custodia de Menores"</t>
  </si>
  <si>
    <t>Las Reformas Constitucionales en Materia de Amparo, Modulo VI "Amparo Directo"</t>
  </si>
  <si>
    <t>Las Reformas Constitucionales en Materia de Amparo, Modulo VII "Amparo Indirecto"</t>
  </si>
  <si>
    <t>"Investigación de la Paternidad"</t>
  </si>
  <si>
    <t>"Extradición"</t>
  </si>
  <si>
    <t>Visita Guiada Externa</t>
  </si>
  <si>
    <t>La Suprema Corte Cerca de Ti</t>
  </si>
  <si>
    <t>Trafico de indocumentados, migración y trata de personas</t>
  </si>
  <si>
    <t>Las Reformas Constitucionales en Materia de Amparo, Modulo VIII "Procedimiento"</t>
  </si>
  <si>
    <t>Lic. Julio Cesar Rivas Jaquez</t>
  </si>
  <si>
    <t>3,4</t>
  </si>
  <si>
    <t>6,7</t>
  </si>
  <si>
    <t>9,10</t>
  </si>
  <si>
    <t>16,17</t>
  </si>
  <si>
    <t>30, 31</t>
  </si>
  <si>
    <t>13,14</t>
  </si>
  <si>
    <t>Las Reformas Constitucionales en Materia de Amparo, Modulo II "La nueva ley de amparo"</t>
  </si>
  <si>
    <t>Las Reformas Constitucionales en Materia de Amparo, Modulo III Generalidades</t>
  </si>
  <si>
    <t>Charla de sobremesa</t>
  </si>
  <si>
    <t>Derecho Ambiental</t>
  </si>
  <si>
    <t>Derecho Aduanal</t>
  </si>
  <si>
    <t>Propiedad Intelectual</t>
  </si>
  <si>
    <t>5,6</t>
  </si>
  <si>
    <t>julio</t>
  </si>
  <si>
    <t>9,10,11,12</t>
  </si>
  <si>
    <t>Las Reformas Constitucionales en Materia de Amparo, Módulo VIII Procedimiento</t>
  </si>
  <si>
    <t>Planteamiento eficaz de la teoria del caso</t>
  </si>
  <si>
    <t xml:space="preserve">Las Reformas Constitucionales en Materia de Amparo, Modulo IX Recursos </t>
  </si>
  <si>
    <t>Escuela de la Justicia</t>
  </si>
  <si>
    <t>Caso Rosendo Radilla Pacheco Vs. Estados Unidos Mexicanos</t>
  </si>
  <si>
    <t>Transparencia, Rendición de cuentas, Combate a la Corrupción y Cultura de la Legalidad</t>
  </si>
  <si>
    <t>Las Reformas Constitucionales en Materia de Amparo, Modulo X: incidentes</t>
  </si>
  <si>
    <t>Principio de Igualdad</t>
  </si>
  <si>
    <t>Seguridad Social: Seguro Social e Infonavit</t>
  </si>
  <si>
    <t>Protección al medio ambiente, preservación y restauración del equilibrio ecologico</t>
  </si>
  <si>
    <t>Titulos de Crédito Electrónicos</t>
  </si>
  <si>
    <t>Las Reformas Constitucionales en Materia de Amparo, Módulo XI Sentencias y Cumplimiento</t>
  </si>
  <si>
    <t>7,8</t>
  </si>
  <si>
    <t>20,21</t>
  </si>
  <si>
    <t>septiembre</t>
  </si>
  <si>
    <t>Cine debate</t>
  </si>
  <si>
    <t>El Ciudadano Kane</t>
  </si>
  <si>
    <t>Maestro Carlos Murillo Martínez</t>
  </si>
  <si>
    <t>Asamblea ordinaria para la entrega de reconocimientos</t>
  </si>
  <si>
    <t>Las Reformas Constitucionales en Materia de Amparo, Módulo XII El amparo y el control difuso de la convencionalidad</t>
  </si>
  <si>
    <t xml:space="preserve">Visita Guiada </t>
  </si>
  <si>
    <t>Las Reformas Constitucionales en Materia de Amparo, Módulo XIII Medidas diciplinarias</t>
  </si>
  <si>
    <t>Seminario sobre proyecto de código federal de procedimientos penales</t>
  </si>
  <si>
    <t>Concurso</t>
  </si>
  <si>
    <t>6o. Concurso de dibujo juridico infantil "Mis valores en mi entorno"</t>
  </si>
  <si>
    <t>Reformas al Código de Comercio</t>
  </si>
  <si>
    <t>Constitucionalidad del Arraigo</t>
  </si>
  <si>
    <t>Juego de Loteria</t>
  </si>
  <si>
    <t>Lotería de los valores</t>
  </si>
  <si>
    <t>Momorama</t>
  </si>
  <si>
    <t>Memorama y pinta tus derechos</t>
  </si>
  <si>
    <t>Justo y sus derechos</t>
  </si>
  <si>
    <t>Las Reformas Constitucionales en Materia de Amparo, Módulo XIV</t>
  </si>
  <si>
    <t>Violencia Familiar</t>
  </si>
  <si>
    <t>Las Reformas Constitucionales en Materia de amparo</t>
  </si>
  <si>
    <t>4,5</t>
  </si>
  <si>
    <t>18,19</t>
  </si>
  <si>
    <t>8,9,15,16,17, 22,23</t>
  </si>
  <si>
    <t>Enlace Pedagogico Julio Cesar Rivas Jaquez</t>
  </si>
  <si>
    <t>Magistrado Víctor Manuel Flores Jimenéz</t>
  </si>
  <si>
    <t>No mataras</t>
  </si>
  <si>
    <t>El juicio sumario en materia fiscal</t>
  </si>
  <si>
    <t>El nuevo ombudsman fiscal</t>
  </si>
  <si>
    <t>Proceso Judicial para promover acciones colectivas</t>
  </si>
  <si>
    <t>El principio de la presunción de inocencia en el nuevo sistema de justicia oral penal</t>
  </si>
  <si>
    <t>Primeros Auxilios</t>
  </si>
  <si>
    <t>Plan Familiar. La seguridad empieza por nuestra casa.</t>
  </si>
  <si>
    <t>La defensa de los Derechos Humanos  Jurisdiccional y no Jurisdiccional</t>
  </si>
  <si>
    <t>Control de Convencionalidad</t>
  </si>
  <si>
    <t>Capitan José Alberto Montoya Sargento  José Luis Corral</t>
  </si>
  <si>
    <t>Desarrollo de Ventas  Profesionales  (UNAM)</t>
  </si>
  <si>
    <t>Conferencias</t>
  </si>
  <si>
    <t>Segunda semana nacional de protección civil del Poder Judicial de la Federación</t>
  </si>
  <si>
    <t>Politicas públicas  relacionadas con el adulto mayor y Derechos humanos  y ética en la vejez</t>
  </si>
  <si>
    <t xml:space="preserve">Congreso </t>
  </si>
  <si>
    <t>III Congreso Internacional de Argumentación Jurídica, ¿Cómo argumentar los Derechos Humanos?</t>
  </si>
  <si>
    <t>Derechos Humanos y Derecho del Trabajo</t>
  </si>
  <si>
    <t>SAT</t>
  </si>
  <si>
    <t>08,09,12,13,14,15,16</t>
  </si>
  <si>
    <t>12,13,14,15</t>
  </si>
  <si>
    <t>16, 30</t>
  </si>
  <si>
    <t>21,22,23</t>
  </si>
  <si>
    <t>20,26,27</t>
  </si>
  <si>
    <t>Instituto de investigaciones jurisprudenciales y de promoción y de Difusión de la Ética Judicial</t>
  </si>
  <si>
    <t>Instituto de la Judicatura Federal. Escuela Judicial</t>
  </si>
  <si>
    <t>Repercusión Social y Prevención ante la Trata de Personas</t>
  </si>
  <si>
    <t>Perla Patricia Royval Guerrero</t>
  </si>
  <si>
    <t>Capacitación para uso y manejo de correos masivos</t>
  </si>
  <si>
    <t>Capacitación para llevar a cabo trabajos relacionados con Recibos Electrónicos</t>
  </si>
  <si>
    <t>3, 4,5,6</t>
  </si>
  <si>
    <t>Visita Guiada Externa: Escuela Secundaria Estatal 3016, alumnos de 1ro., 2do. Y 3er. Grado</t>
  </si>
  <si>
    <t>José Nieves Luna Castro, Rafael Zamudio Arias</t>
  </si>
  <si>
    <t>22, 28, 29</t>
  </si>
  <si>
    <t>17, 18, 25</t>
  </si>
  <si>
    <t>Visita Guiada Interna</t>
  </si>
  <si>
    <t>No Mataras</t>
  </si>
  <si>
    <t>Menores Infractores</t>
  </si>
  <si>
    <t>Bienestar Superior del Niño</t>
  </si>
  <si>
    <t>Presentación de Crónicas del Pleno y de las Salas</t>
  </si>
  <si>
    <t>Visita Guiada Interna, Universidad Regional del Norte</t>
  </si>
  <si>
    <t>Conferencia Magistral Patria Potestad</t>
  </si>
  <si>
    <t>14,15</t>
  </si>
  <si>
    <t>28,29</t>
  </si>
  <si>
    <t>04,11,12, 25,26</t>
  </si>
  <si>
    <t>Derecho de Amparo Indirecto, Modulo III</t>
  </si>
  <si>
    <t xml:space="preserve"> Derecho de Amparo Indirecto, Modulo III</t>
  </si>
  <si>
    <t>Nuevo sistema de justicia penal acusatorio adversarial en México, desde la perspectiva constitucional, Modulo I</t>
  </si>
  <si>
    <t>Presentación de Crónicas del Pleno y de las Salas de la SCJN "Persecución de los Delitos y Dominio del Estado Mexicano sobre Recursos Naturales en la Zona Económica Exclusiva"</t>
  </si>
  <si>
    <t>26,27</t>
  </si>
  <si>
    <t>02,03,09,10,16,17,23,24,30,31</t>
  </si>
  <si>
    <t>27,28</t>
  </si>
  <si>
    <t>30,31</t>
  </si>
  <si>
    <t>Ciclo de conferencias</t>
  </si>
  <si>
    <t>Derecho de Amparo Indirecto, Modulo IV</t>
  </si>
  <si>
    <t>Derecho de Amparo Indirecto, Modulo V</t>
  </si>
  <si>
    <t>Nuevo sistema de justicia penal acusatorio adversarial en México, desde la perspectiva constitucional, Modulo II y Modulo  III</t>
  </si>
  <si>
    <t>Introducción a la Propiedad Intelectual, Modulo I</t>
  </si>
  <si>
    <t>Introducción a la Propiedad Intelectual, Modulo II</t>
  </si>
  <si>
    <t>Introducción a la Propiedad Intelectual, Modulo III</t>
  </si>
  <si>
    <t>Proyección del Juzgador en los Nuevos Sistema de Justicia en México</t>
  </si>
  <si>
    <t>Visita Guiada Interna, Esc. Bachilleres Plantel 11. Grupo 6to. Semestre</t>
  </si>
  <si>
    <t>2,3</t>
  </si>
  <si>
    <t>17,18</t>
  </si>
  <si>
    <t>27,29,30</t>
  </si>
  <si>
    <t>06,07,13,14,20,21,27,28</t>
  </si>
  <si>
    <t xml:space="preserve"> Controversia Constitucional 54/2009. Tribunal en Pleno. La pildora del dia siguiente</t>
  </si>
  <si>
    <t>Nuevo sistema de justicia penal acusatorio adversarial en México, desde la perspectiva constitucional, Modulo IV  y Modulo  V</t>
  </si>
  <si>
    <t xml:space="preserve"> Derecho de Amparo Indirecto, Modulo VIII</t>
  </si>
  <si>
    <t>Derecho de Amparo Indirecto, Modulo VII</t>
  </si>
  <si>
    <t xml:space="preserve"> Derecho de Amparo Indirecto, Modulo VII</t>
  </si>
  <si>
    <t xml:space="preserve"> Derecho de Amparo Indirecto, Modulo V</t>
  </si>
  <si>
    <t>Conferencia Magistral  "La Construcción de la Democracia por el Derecho"</t>
  </si>
  <si>
    <t>1,2,3</t>
  </si>
  <si>
    <t>8,9,10</t>
  </si>
  <si>
    <t>15,16,17</t>
  </si>
  <si>
    <t>sobre la capacitación en el manejo del SISE para juzgados de distrito</t>
  </si>
  <si>
    <t>sobre la capacitación en el manejo del SISE para Tribunales unitarios de circuito</t>
  </si>
  <si>
    <t xml:space="preserve">Magistrado Jorge Antonio Cruz Ramos. Licenciada Carolina Acevedo Ruiz. Licenciado Alejandro Alfredo Rodríguez Alatorre.Ingeniero Leonardo Vázquez Limón.    </t>
  </si>
  <si>
    <t>04,05</t>
  </si>
  <si>
    <t xml:space="preserve"> Derecho de Amparo Indirecto, Modulo IX</t>
  </si>
  <si>
    <t>En el nombre del Padre</t>
  </si>
  <si>
    <t>Prestamo de instalaciones</t>
  </si>
  <si>
    <t>Mesa de trabajo</t>
  </si>
  <si>
    <t>Medios ordinarios de impugnación</t>
  </si>
  <si>
    <t>¿Qué es ser viejo en México?</t>
  </si>
  <si>
    <t>Programa Socio Cultural  hacia la Integración Social del adulto Mayor</t>
  </si>
  <si>
    <t>01,02,08,09,15,16,22,23,29,30</t>
  </si>
  <si>
    <t>24,25</t>
  </si>
  <si>
    <t>29,30,31</t>
  </si>
  <si>
    <t>Nuevo sistema de justicia penal acusatorio adversarial en México, desde la perspectiva constitucional, Modulo V, VI</t>
  </si>
  <si>
    <t>Derecho de Amparo Indirecto, Moudlo X</t>
  </si>
  <si>
    <t xml:space="preserve"> Biogenética en los Procesos Judiciales en México. Modulo I</t>
  </si>
  <si>
    <t>Biogenética en los Procesos Judiciales en México. Modulo II</t>
  </si>
  <si>
    <t>Biogenética en los Procesos Judiciales en México. Modulo III y IV</t>
  </si>
  <si>
    <t>Donación de Organos</t>
  </si>
  <si>
    <t>Autonomía de los Poderes Judiciales  Locales</t>
  </si>
  <si>
    <t>Encuentro Cultural 2011. Reminiscencias revolucionarias y un viaje al pasado</t>
  </si>
  <si>
    <t>Primeras Jornadas sobre la Automatización de los Procesos Jurisprudenciales</t>
  </si>
  <si>
    <t>Curso del Uso y Aprovechamiento de las Herramientas del IUS</t>
  </si>
  <si>
    <t>Coordinadores Héctor Fix-Fierro, Noé A. Riande Juárez. UNAM</t>
  </si>
  <si>
    <t>Dirección General de Coordinación de Compilación y Sistematización de Tesis</t>
  </si>
  <si>
    <t>22,23</t>
  </si>
  <si>
    <t>Jornadas</t>
  </si>
  <si>
    <t>El papel del viejo, en el México de hoy</t>
  </si>
  <si>
    <t>Nuevo sistema de justicia penal acusatorio adversarial en México, desde la perspectiva constitucional, Modulo VI</t>
  </si>
  <si>
    <t>Protección del Interés Superior del Niño. Derecho de los Niños</t>
  </si>
  <si>
    <t>Protección del Medio Ambiente</t>
  </si>
  <si>
    <t>El Derecho y su Evolución en las Culturas en México</t>
  </si>
  <si>
    <t>Los Derechos Humanos en la Actividad Jurisdiccional en la Suprema Corte</t>
  </si>
  <si>
    <t>El Silencio de los Inocentes</t>
  </si>
  <si>
    <t>Jerarquía de los Tratados Internacionales en el Orden Jurídico Mexicano</t>
  </si>
  <si>
    <t>Artículo 97 de la Constitución General de la República</t>
  </si>
  <si>
    <t>Taller</t>
  </si>
  <si>
    <t>Cultura de la Legalidad</t>
  </si>
  <si>
    <t>Reunión de Trabajo por una Sociedad Libre de Violencia</t>
  </si>
  <si>
    <t>Presentación de Crónicas "Caso Radilla Pacheco"</t>
  </si>
  <si>
    <t>Mitos y Realidades en la Vida</t>
  </si>
  <si>
    <t>Programa Cultural hacia la integración social del adulto mayor</t>
  </si>
  <si>
    <t>Reforma Penitenciaria. Un eslavon clave de reforma constitucional en materia penal</t>
  </si>
  <si>
    <t>Narcomenudeo.                                                                Barra y Colegio de Abogados de Cd. Juàrez, A. C.</t>
  </si>
  <si>
    <t>Bases y principios del Sistema Procesal Penal Acusatorio y Oral y de las diversas etapas procesales</t>
  </si>
  <si>
    <t>Asamblea</t>
  </si>
  <si>
    <t>Caso de Guarderias</t>
  </si>
  <si>
    <t>Jornadas de Actualizacion en Materia Agraria</t>
  </si>
  <si>
    <t>27, 28, 29</t>
  </si>
  <si>
    <t>Caso</t>
  </si>
  <si>
    <t>SCJN</t>
  </si>
  <si>
    <t>Direccion General de Difusion, Tribunales Agrarios</t>
  </si>
  <si>
    <t xml:space="preserve">26, 27 </t>
  </si>
  <si>
    <t>26, 27</t>
  </si>
  <si>
    <t>Historia de las constituciones y demás documentos constitucionales  en México (1808-1917: con el tema: La construcción del Sistema Federal a Traves de las Constituciones</t>
  </si>
  <si>
    <t>Historia de las constituciones y demás documentos constitucionales  en México (1808-1917: con el tema: El supremo poder conservador en la constitución de 1836</t>
  </si>
  <si>
    <t>Historia de las constituciones y demás documentos constitucionales  en México (1808-1917: con el tema: El Municipio en la Constitución</t>
  </si>
  <si>
    <t>Visita Guiada Interna al Instituto Chihuahuense de Educación para los adultos a través del programa “Modelo Educación para la Vida y el Trabajo”</t>
  </si>
  <si>
    <t>Cine Debate "Zapata"</t>
  </si>
  <si>
    <t>Curso de IUS</t>
  </si>
  <si>
    <t xml:space="preserve">Prestamo de Instalaciones Asociación  y Colegio de Abogados de Cd. Juárez, A. C. </t>
  </si>
  <si>
    <t>Lecciones de Jurisprudencia</t>
  </si>
  <si>
    <t xml:space="preserve">02, 03, 05 </t>
  </si>
  <si>
    <t>Direccion de Compilación de Leyes</t>
  </si>
  <si>
    <t>Diplomado en Derecho Penal, Procesal Penal y Amparo Penal. Modulo I</t>
  </si>
  <si>
    <t>Diplomado en Derecho Penal, Procesal Penal y Amparo Penal. Modulo II</t>
  </si>
  <si>
    <t>Diplomado en Derecho Penal, Procesal Penal y Amparo Penal. Modulo III</t>
  </si>
  <si>
    <t>Diplomado en Derecho Penal, Procesal Penal y Amparo Penal. Modulo IV</t>
  </si>
  <si>
    <t>Lecciones</t>
  </si>
  <si>
    <t xml:space="preserve">Presentación de Cronicas "Asuntos Relevantes de la SCJN" XV Aniversario del inicio de la Novena Época del Semanario Judicial de la Federación . Criterios del Pleno y de las Salas
</t>
  </si>
  <si>
    <t>Ciclo de Conferencias "Genesis y evolución del Tribunal Constitucional de  México de la Real Audiencia"</t>
  </si>
  <si>
    <t>Lecciones de Jurisprudencia "Metodologia Funcional Comparada : La necesidad del Juez de recurrir a otras decisiones, jurisdicciones o doctrinas que le ayuden a decidir"</t>
  </si>
  <si>
    <t>Dirección General de Cronicas de DGCCJ</t>
  </si>
  <si>
    <t xml:space="preserve">02, 03 </t>
  </si>
  <si>
    <t xml:space="preserve">19,20 </t>
  </si>
  <si>
    <t>23, 24, 25</t>
  </si>
  <si>
    <t>9, 10</t>
  </si>
  <si>
    <t>Derecho Penal, Procesal Penal y Amparo en Materia Penal, Modulo V</t>
  </si>
  <si>
    <t>El Combate del Carrizal</t>
  </si>
  <si>
    <t> “La actitud profesional del servicio”, Integración del equipo de alto rendimiento” y “Mis herramientas para la mejora continua”</t>
  </si>
  <si>
    <t>Lecciones de Jurisprudencia No. 3</t>
  </si>
  <si>
    <t>CICLO DE CONFERENCIAS MAGISTRALES SOBRE "ARGUMENTACIÓN JURÍDICA,  APLICACIÓN DE ESTÁNDARES INTERNACIONALES DE DERECHOS HUMANOS Y PERSPECTIVA DE GÉNERO</t>
  </si>
  <si>
    <t>Cuarto concurso de dibujo infantil</t>
  </si>
  <si>
    <t>1er. FORO SOBRE LA NUEVA JUSTICIA PENAL: EL QUÉ, QUIÉN Y CÓMO EN LAS ETAPAS PROCESALES</t>
  </si>
  <si>
    <t xml:space="preserve">Concurso </t>
  </si>
  <si>
    <t>Foro</t>
  </si>
  <si>
    <t>D. Penal, Procesal Penal y Amparo en Materia Penal, Modulo VII "Medidas Cautelares, salidas alternas y etapa intermedia</t>
  </si>
  <si>
    <t>D. Penal, Procesal Penal y Amparo en Materia Penal, Modulo VIII "Juicio Oral"</t>
  </si>
  <si>
    <t>Penal, Procesal Penal y Amparo en Materia Penal, Modulo VI "Bases Constitucionales, sujetos procesales y etapa de investigación"</t>
  </si>
  <si>
    <t xml:space="preserve">D. Penal, Procesal Penal y Amparo en Materia Penal, Modulo IX "Tecnicas de Litigacion Oral". </t>
  </si>
  <si>
    <t>D. Penal, Procesal Penal y Amparo en Materia Penal, Modulo X, "Recursos"</t>
  </si>
  <si>
    <t>Penal, Procesal Penal y Amparo en Materia Penal, Modulo XI "El procedimiento especial para menores infractores"</t>
  </si>
  <si>
    <t>Juicios Orales, modulo I "¡Qué es el Juicio Oral?"</t>
  </si>
  <si>
    <t>Juicios Orales, modulo II "El sistema acusatorio mexicano y el juicio oral"</t>
  </si>
  <si>
    <t>Juicios Orales, modulo III " Las etapas del Juicio Oral"</t>
  </si>
  <si>
    <t>Juicios Orales, modulo IV "Técnicas de los juicios orales</t>
  </si>
  <si>
    <t>La despenalización del aborto a las doce semanas de gestación</t>
  </si>
  <si>
    <t>21, 22</t>
  </si>
  <si>
    <t xml:space="preserve"> CICLO DE CONFERENCIAS MAGISTRALES SOBRE "ARGUMENTACIÓN JURÍDICA, APLICACIÓN DE ESTÁNDARES INTERNACIONALES DE DERECHOS HUMANOS Y PERSPECTIVA DE GÉNERO. 2ª. Presentación, con el tema “Introducción a la perspectiva de género”</t>
  </si>
  <si>
    <t>Lecciones de Jurisprudencia Tema 4</t>
  </si>
  <si>
    <t>El nuevo modelo de justicia penal a debate</t>
  </si>
  <si>
    <t xml:space="preserve">Maestro Alfonso Oñate Laborde y Maestro Eduardo Bohórquez López
</t>
  </si>
  <si>
    <t>Maestro Rodolfo H. Lara Ponte y Juez Carlos López Cruz</t>
  </si>
  <si>
    <t xml:space="preserve"> Acceso a la información y protección de datos personales</t>
  </si>
  <si>
    <t>Acceso a la información y protección de datos personales</t>
  </si>
  <si>
    <t>Dr. Leonel Alejandro Armenta López</t>
  </si>
  <si>
    <t>Mgdo. Humberto Manuel Roman Franco</t>
  </si>
  <si>
    <t xml:space="preserve"> El Secuestro Express</t>
  </si>
  <si>
    <t>Interpretación Constitucional y los Derechos Humanos</t>
  </si>
  <si>
    <t xml:space="preserve"> Asociacion y Colegio de Abogadas de Cd. Juárez, AC</t>
  </si>
  <si>
    <t>Dr. Gabino Vazquez Robles</t>
  </si>
  <si>
    <t>Dr, Angel Davila Escareño</t>
  </si>
  <si>
    <t>Dra Hilda Perez Carbajal y Campuzano</t>
  </si>
  <si>
    <t>Dr. Miguel Angel Suarez Romero</t>
  </si>
  <si>
    <t>Dr. Andres Cruz Mejia</t>
  </si>
  <si>
    <t>Dr. Jorge Ulises Carmona Tinoco</t>
  </si>
  <si>
    <t>Diplomado Teorico Practico en Justicia Constitucional y Actualización Jurisprudencial</t>
  </si>
  <si>
    <t>Conferencia Magistral Alimentos, Garantias, Medidas Cautelares, Ejecucion</t>
  </si>
  <si>
    <t>Conferencia Magistral "Pruebas Periciales, Naturale, Ejecutiva de los Juicios Mercantiles"</t>
  </si>
  <si>
    <t>Cine Debate "El Abogado del Diablo</t>
  </si>
  <si>
    <t>Dr. Salvador Cardenas Gallardo</t>
  </si>
  <si>
    <t>Dr. Cesar de Jesus Molina Suarez y Dr. Angel Davila Escareño</t>
  </si>
  <si>
    <t>Dr. Cesar de Jesus Molina Suarez</t>
  </si>
  <si>
    <t>Consejo de la Judicatura Federal</t>
  </si>
  <si>
    <t>Ministro Jose Ramon Cosio Diaz</t>
  </si>
  <si>
    <t>Curso Historia de  la Cultura Juridica</t>
  </si>
  <si>
    <t>Visita Guiada Esc. Prim. Abrham Gonzalez</t>
  </si>
  <si>
    <t>1ra. Reunion Nacional de Representantes de la Etica Judicial Mexicana</t>
  </si>
  <si>
    <t>Presentacion de Cronicas</t>
  </si>
  <si>
    <t>Digitalizacion de Constancias que integran los expedientes Judiciales</t>
  </si>
  <si>
    <t>Presentacion del Libro "La Mirada de los Jueces"</t>
  </si>
  <si>
    <t>Presentación de libro</t>
  </si>
  <si>
    <t>Lic. Alejandro Meraz</t>
  </si>
  <si>
    <t>LIC. Irene Margarita Ornelas Casas</t>
  </si>
  <si>
    <t>Dr. Carlos Arellano Garcia</t>
  </si>
  <si>
    <t>Mgda. Silvia Estreves Escamilla</t>
  </si>
  <si>
    <t>Mgdo Luis Vega Ramirez</t>
  </si>
  <si>
    <t>Curso del IUS</t>
  </si>
  <si>
    <t>Violencia Intrafamiliar y Su Impacto En Los Menores</t>
  </si>
  <si>
    <t>Derechos De Los Niños En el Ambito Nacional e Internacional</t>
  </si>
  <si>
    <t xml:space="preserve">Magdo. Héctor Arturo Mercado López </t>
  </si>
  <si>
    <t>Dr. Ángel Dávila Escareño</t>
  </si>
  <si>
    <t xml:space="preserve">Magdo. Carlos Ronzón Sevilla </t>
  </si>
  <si>
    <r>
      <t>Dr. José Dávalos Morales</t>
    </r>
    <r>
      <rPr>
        <sz val="10"/>
        <rFont val="Arial Rounded MT Bold"/>
        <family val="2"/>
      </rPr>
      <t xml:space="preserve"> </t>
    </r>
  </si>
  <si>
    <r>
      <t>Magdo. Jesús de Ávila Huerta</t>
    </r>
    <r>
      <rPr>
        <sz val="10"/>
        <rFont val="Arial Rounded MT Bold"/>
        <family val="2"/>
      </rPr>
      <t xml:space="preserve"> </t>
    </r>
  </si>
  <si>
    <t>Teorico Practico en Justicia Constitucional y Actualización Jurisprudencial</t>
  </si>
  <si>
    <t xml:space="preserve"> Teórico Práctico en Justicia Constitucional y Actualización Jurisprudencial</t>
  </si>
  <si>
    <t>Teórico Práctico en Justicia Constitucional y Actualización Jurisprudencial</t>
  </si>
  <si>
    <t>Derecho Colectivo del Trabajo</t>
  </si>
  <si>
    <t>Seguridad Jurídica y Legislación Tributaria</t>
  </si>
  <si>
    <t>Visita Guiada interna con el Colegio de Bachilleres Plantel 11 de Cd. Juarez, Chihuahua</t>
  </si>
  <si>
    <t>Conferencia Magistral “Sistema Jurídico Indígena”</t>
  </si>
  <si>
    <t>Seminario en Derecho Electoral “Proceso Electoral”</t>
  </si>
  <si>
    <t>Seminario en Derecho Electoral “Sistema Electoral y de Partidos Políticos”</t>
  </si>
  <si>
    <t>Seminario en Derecho Electoral “Medios de impugnación”</t>
  </si>
  <si>
    <t>Seminario en Derecho Electoral “Derecho Electoral”</t>
  </si>
  <si>
    <t>Seminario en Derecho Electoral “Autoridades Electorales, Federales y Locales”</t>
  </si>
  <si>
    <t>Seminario en Derecho Electoral “La Reforma Electoral Federal 2007-2008”</t>
  </si>
  <si>
    <t>Seminario en Derecho Electoral “Instituciones Electorales y reglas comunes de la competencia”</t>
  </si>
  <si>
    <t>Diplomado en Justicia Constitucional y Actualización Jurisprudencial Modulo IX. Clínica de Amparo Directo Casos Prácticos</t>
  </si>
  <si>
    <t>Diplomado en Justicia Constitucional y Actualización Jurisprudencial Modulo VII. Clínica de Amparo Indirecto</t>
  </si>
  <si>
    <t>Diplomado en Justicia Constitucional y Actualización Jurisprudencial Modulo XII. Acciones de Inconstitucionalidad</t>
  </si>
  <si>
    <t>El Control de la Convencionalidad de las Leyes</t>
  </si>
  <si>
    <t>L. C. Maria Esmeralda Villalobos Venegas</t>
  </si>
  <si>
    <t>Dr. José Emilio Ordóñez Cifuentes</t>
  </si>
  <si>
    <t xml:space="preserve">Maestro Julio Cesar Santacruz </t>
  </si>
  <si>
    <t>Dr. Publio Rivera Rivas</t>
  </si>
  <si>
    <t>Magistrado José Rodríguez Anchondo</t>
  </si>
  <si>
    <t>Lic. Jose Mario Arias Noriega</t>
  </si>
  <si>
    <t>Lic. Fernando Avila Gonzalez</t>
  </si>
  <si>
    <t>Maestro Virgilio Rivera Delgadillo</t>
  </si>
  <si>
    <t>Magistrado Manuel González Oropeza</t>
  </si>
  <si>
    <t>Juez Carlos Carmona Gracia</t>
  </si>
  <si>
    <t>Dr. Eliseo Muro Ruiz</t>
  </si>
  <si>
    <t>Dr. Sergio Márquez Rabago</t>
  </si>
  <si>
    <t>Dr. José Ernesto Rey Cantor</t>
  </si>
  <si>
    <t>Conferencia “Reforma al Código de Comercio”</t>
  </si>
  <si>
    <t xml:space="preserve">Conferencia  </t>
  </si>
  <si>
    <t>Escuela de la Justicia ITESO</t>
  </si>
  <si>
    <t>Dr. Michele Taruffo</t>
  </si>
  <si>
    <t>Casa de la Cultura Jurídica  de Guadalajara, Jalisco</t>
  </si>
  <si>
    <t>La motivación sobre la decisión sobre los hechos</t>
  </si>
  <si>
    <t>La Valoración Racional de la Prueba</t>
  </si>
  <si>
    <t>Conferencia Magistral “Respeto a las Normas y a las Instituciones del Estado”</t>
  </si>
  <si>
    <t>Diplomado en Justicia Constitucional y Actualización Jurisprudencial Modulo XV. Derechos Humanos y Casos Practicos</t>
  </si>
  <si>
    <t>Diplomado en Justicia Constitucional y Actualización Jurisprudencial Modulo XIV. Teoria y Practica del Control Constitucion Electoral</t>
  </si>
  <si>
    <t>DR. Salvador Cardenas</t>
  </si>
  <si>
    <t>Dra. Silvia Patricia López González</t>
  </si>
  <si>
    <t>Mgdo. Flavio Galvan</t>
  </si>
  <si>
    <t>Robert A. Dukes</t>
  </si>
  <si>
    <t>El Sistema Judicial en el Estado de California</t>
  </si>
  <si>
    <t>15,16</t>
  </si>
  <si>
    <t>16,</t>
  </si>
  <si>
    <t>17,</t>
  </si>
  <si>
    <t>22,</t>
  </si>
  <si>
    <t>25,</t>
  </si>
  <si>
    <t>10,11</t>
  </si>
  <si>
    <t>12,13</t>
  </si>
  <si>
    <t>18,</t>
  </si>
  <si>
    <t>2,</t>
  </si>
  <si>
    <t>3,</t>
  </si>
  <si>
    <t>10,</t>
  </si>
  <si>
    <t>Toma de Protesta Protocolaria de la Mesa Directiva.</t>
  </si>
  <si>
    <t>Reunón</t>
  </si>
  <si>
    <t>SCJN, Secretaria de la FuncionPublica y Barra Mexicana y Colegio de Abogados</t>
  </si>
  <si>
    <t>"Curso de Transparencia y Combate a la Corrupcion"  Sesion diferida no. 1</t>
  </si>
  <si>
    <t>"Curso de Transparencia y Combate a la Corrupcion"  Sesion diferida no. 2</t>
  </si>
  <si>
    <t>"Curso de Transparencia y Combate a la Corrupcion"  Sesion diferida no. 3</t>
  </si>
  <si>
    <t>"Curso de Transparencia y Combate a la Corrupcion"  Sesion diferida no. 4</t>
  </si>
  <si>
    <t>"Curso de Transparencia y Combate a la Corrupcion"  Sesion diferida no. 5</t>
  </si>
  <si>
    <t>"Curso de Transparencia y Combate a la Corrupcion"  Sesion diferida no. 6</t>
  </si>
  <si>
    <t>"Curso de Transparencia y Combate a la Corrupcion"  Sesion diferida no. 7</t>
  </si>
  <si>
    <t>"Curso de Transparencia y Combate a la Corrupcion"  Sesion diferida no. 8</t>
  </si>
  <si>
    <t>"Curso de Transparencia y Combate a la Corrupcion"  Sesion diferida no. 9</t>
  </si>
  <si>
    <t>"Curso de Transparencia y Combate a la Corrupcion"  Sesion diferida no. 10</t>
  </si>
  <si>
    <t>Charlas de Sobremesa</t>
  </si>
  <si>
    <t>Maestra Ma, de Lourdes Avitia Portillo</t>
  </si>
  <si>
    <t>Luis Eduardo Hdz. Arellano, Cristobal Cordova Jacinto, Ema Margarita Arechega Rodriguez, Rafael Jimenez Carlos</t>
  </si>
  <si>
    <t>Asamblea del Colegio y Barra de Abogados "Benito Juarez Garcia" de Cd. Juarez, Chih.</t>
  </si>
  <si>
    <t>Sesion de Trabajo de Abogados Postulantes Indendientes</t>
  </si>
  <si>
    <t>Casa de la Cultura Juridica de Cd. Juarez, Chih. y Universidad Autonoma de Cd. Juarez.  Alumnos del primer semestre de  la Carrera de Derecho.</t>
  </si>
  <si>
    <t xml:space="preserve">Lic. Gibran Alhe Solis Kanahan: </t>
  </si>
  <si>
    <t xml:space="preserve">Seminario de Derecho Electoral </t>
  </si>
  <si>
    <t xml:space="preserve">Maestra Ma, de Lourdes Avitia Portillo:        </t>
  </si>
  <si>
    <t xml:space="preserve">Mtro. Hector Daniel Garcia Figueroa                                               </t>
  </si>
  <si>
    <t xml:space="preserve">Maestra Ma, de Lourdes Avitia Portillo:                             </t>
  </si>
  <si>
    <t xml:space="preserve">Mtro. Roberto Duque Roquero                                               </t>
  </si>
  <si>
    <t xml:space="preserve">Seminario </t>
  </si>
  <si>
    <t xml:space="preserve"> La Defensa Constitucional del Municipio y Entidades Federativas </t>
  </si>
  <si>
    <t xml:space="preserve">La Defensa Constitucional del Municipio y Entidades Federativas </t>
  </si>
  <si>
    <t>Asamblea del Colegio y Barra de Abogados “Benito Juàrez Garcia” de Cd. Juàrez A.C.</t>
  </si>
  <si>
    <t xml:space="preserve">Magistrado Jorge Ojeda Velazquez                      </t>
  </si>
  <si>
    <t>Ciclo de Conferencias en Derecho Penal</t>
  </si>
  <si>
    <t>Lic. Rafael Huitron Gamez</t>
  </si>
  <si>
    <t xml:space="preserve">Juez Carlos Carmona Gracia                                         Poder Judicial de la Federacion </t>
  </si>
  <si>
    <t>Dr. Gilberto Vargas Gonzalez                                          Universidad Autonoma de Cd. Juarez</t>
  </si>
  <si>
    <t>Dr. Jorge Roberto Ordoñez Escobar                     Suprema Corte de Justicia de la Naciòn</t>
  </si>
  <si>
    <t xml:space="preserve">Dr. Bertin Vazquez Gonzalez                                   Suprema Corte de Justicia de la Naciòn </t>
  </si>
  <si>
    <t xml:space="preserve">Modelos y  Realidades de la Administracion de Justicia en Mexico </t>
  </si>
  <si>
    <t>Teorico Practico sobre Argumentacion Juridica</t>
  </si>
  <si>
    <t xml:space="preserve"> Teorico Practico sobre Argumentacion Juridica</t>
  </si>
  <si>
    <t>Maestro José Luis Reyes Castorena              Universidad Autónoma de Cd. Juárez</t>
  </si>
  <si>
    <t>Dr. Luis Roberto Lara Ramos                            Despacho Particular</t>
  </si>
  <si>
    <t xml:space="preserve">Maestro Arturo Jimenez M.                                 Universidad Autónoma de Cd. Juárez </t>
  </si>
  <si>
    <t xml:space="preserve">Maestro Arturo Jimenez M.                                Universidad Autónoma de Cd. Juárez </t>
  </si>
  <si>
    <t>Magistrado José Luis Gómez Molina                                 Poder Judicial Federal</t>
  </si>
  <si>
    <t>Maestra Ana Laura Jiménez Maese</t>
  </si>
  <si>
    <t>Maestro Manuel del Villar y Garza</t>
  </si>
  <si>
    <t xml:space="preserve">Diplomado en Derecho Fiscal Módulo  I </t>
  </si>
  <si>
    <t>Diplomado en Derecho Fiscal Módulo  I</t>
  </si>
  <si>
    <t>Diplomado en Derecho Fiscal Módulo  II</t>
  </si>
  <si>
    <t>Diplomado en Derecho Fiscal Módulo  III</t>
  </si>
  <si>
    <t>Temas de actualidad o charlas de sobremesa en torno a temas jurisdiccionales</t>
  </si>
  <si>
    <t>Diplomado en Derecho Fiscal Módulo IV</t>
  </si>
  <si>
    <t>Diplomado en Derecho Fiscal Módulo V</t>
  </si>
  <si>
    <t xml:space="preserve"> Barra y Colegio de Abogados, A. C.</t>
  </si>
  <si>
    <t>indicato Nacional de Redactores de la Prensa</t>
  </si>
  <si>
    <t>“La Corte Penal  Internacional y su importancia para México”</t>
  </si>
  <si>
    <t>Prestamo de instalacioes</t>
  </si>
  <si>
    <t xml:space="preserve"> Abogados Postulantes Independientes (API)</t>
  </si>
  <si>
    <t xml:space="preserve"> El Colegio y Barra de Abogados Lic. Benito Juárez García de Ciudad Juárez, Chihuahua, A. C.</t>
  </si>
  <si>
    <r>
      <t xml:space="preserve"> Comité Ejecutivo del </t>
    </r>
    <r>
      <rPr>
        <sz val="10"/>
        <rFont val="Arial"/>
        <family val="2"/>
      </rPr>
      <t>Sindicato Nacional de Redactores de la Prensa</t>
    </r>
  </si>
  <si>
    <t>Curso "Cultura de la Legalidad, transparencia  y Combate a la Corrupción</t>
  </si>
  <si>
    <t>Sesion diferida no. 1</t>
  </si>
  <si>
    <t>Sesion diferida no. 2</t>
  </si>
  <si>
    <t>Sesion diferida no. 3</t>
  </si>
  <si>
    <t>Sesion diferida no. 4</t>
  </si>
  <si>
    <t>Sesion diferida no. 5</t>
  </si>
  <si>
    <t>Sesion diferida no. 6</t>
  </si>
  <si>
    <t>Sesion deferida no. 1</t>
  </si>
  <si>
    <t>Sesion deferida no. 2</t>
  </si>
  <si>
    <t>Sesion deferida no. 3</t>
  </si>
  <si>
    <t>Interpretacion Judicial</t>
  </si>
  <si>
    <t>Actualizacion Legislativa Modulo Materia Administrativa</t>
  </si>
  <si>
    <t>M. H. Samuel Rico Medina Titular de la CCJ Cd. Juarez</t>
  </si>
  <si>
    <t>Secundaria Tecnica Federal No. 70</t>
  </si>
  <si>
    <t xml:space="preserve">Justicia Constitucional y Actualización jurisprudencial </t>
  </si>
  <si>
    <t>Laura Zaragoza Contreras</t>
  </si>
  <si>
    <t>Transexualidad</t>
  </si>
  <si>
    <t>María del Pilar Hernández Martínez</t>
  </si>
  <si>
    <t>Humberto Morales Moreno</t>
  </si>
  <si>
    <t>Socorro Apreza Salgado</t>
  </si>
  <si>
    <t>Humberto Manuel Román Franco</t>
  </si>
  <si>
    <t>Angel Dávila Escareño</t>
  </si>
  <si>
    <t>Historia del Poder Judicial de la Federación en Chihuahua</t>
  </si>
  <si>
    <t>Antecedentes históricos del Derecho al Acceso a la Información Pública en el Sistema Jurídico Nacional e Internacional y Derecho al Acceso a la Información Público y a la Protección de Datos personales</t>
  </si>
  <si>
    <t>28, 29</t>
  </si>
  <si>
    <t>Fortalecimiento de la Memoria y Lectura Rápida</t>
  </si>
  <si>
    <t>2do. Seminario de jurisprudencia internacional</t>
  </si>
  <si>
    <t>IUS</t>
  </si>
  <si>
    <t>Alejandro López Pozos</t>
  </si>
  <si>
    <t>11,12</t>
  </si>
  <si>
    <t>Avelina Morales Guzmán</t>
  </si>
  <si>
    <t>18, 19</t>
  </si>
  <si>
    <t>Armando Hernández Cruz</t>
  </si>
  <si>
    <t>Inducción a la función judicial</t>
  </si>
  <si>
    <t>César Jauregui Robles</t>
  </si>
  <si>
    <t>El sistema Federal y Reforma del Estado</t>
  </si>
  <si>
    <t>Publio Rivera Rivas</t>
  </si>
  <si>
    <t>Toma de protesta</t>
  </si>
  <si>
    <t xml:space="preserve">3er. Seminario de jurisprudencia </t>
  </si>
  <si>
    <t>Supremacía constitucional y los tratados internacionales sobre derechos humanos</t>
  </si>
  <si>
    <t>Carolina León Bastos</t>
  </si>
  <si>
    <t>Reforma y mutación constitucional</t>
  </si>
  <si>
    <t>Alejandro Wong Meraz</t>
  </si>
  <si>
    <t>Reforma Constitucional en materia penal</t>
  </si>
  <si>
    <t xml:space="preserve">Luis Vega Ramírez </t>
  </si>
  <si>
    <t>Verónica Román Quiroz</t>
  </si>
  <si>
    <t>Alfredo Delgadillo Aguirre</t>
  </si>
  <si>
    <t>La prueba Ilicita</t>
  </si>
  <si>
    <t>Patricia Martinez Rodríguez</t>
  </si>
  <si>
    <t>Jorge Alberto Witker Velasquez</t>
  </si>
  <si>
    <t>Alejandro Montaño Salazar</t>
  </si>
  <si>
    <t>Federalismo y Derecho Constitucional Local</t>
  </si>
  <si>
    <t>Eliseo Muro Ruiz</t>
  </si>
  <si>
    <t>Jorge Fernández Ruiz</t>
  </si>
  <si>
    <t>Equidad de Género</t>
  </si>
  <si>
    <t>Mónica Maccsise Duayhe</t>
  </si>
  <si>
    <t>Visita Guiada Externa a escuela primaria Octavio Paz Lozano</t>
  </si>
  <si>
    <t>Julio Rivas Jáquez</t>
  </si>
  <si>
    <t>Visita Guiada Interna a alumnos de la UACJ</t>
  </si>
  <si>
    <t>21, 22, 23</t>
  </si>
  <si>
    <t>Mesa Redonda</t>
  </si>
  <si>
    <t>Justicia constitucional en las entidades federativas en Chihuahua</t>
  </si>
  <si>
    <t>Derechos Sociales en la Constitución y en el Derecho Internacional</t>
  </si>
  <si>
    <t>Arturo Fernández Arras</t>
  </si>
  <si>
    <t>Visita Guiada Interna Universidad Pedagogica del Norte</t>
  </si>
  <si>
    <t>Derecho Internacional y Conflictos de Frontera</t>
  </si>
  <si>
    <t>José Reyes Férriz</t>
  </si>
  <si>
    <t>Yolanda Girard Saldivar</t>
  </si>
  <si>
    <t>Jorge Alberto Silva</t>
  </si>
  <si>
    <t>Derechos Universales de los Niños</t>
  </si>
  <si>
    <t>Irene Ornelas Casas</t>
  </si>
  <si>
    <t>Presunción de inocencia</t>
  </si>
  <si>
    <t>Miguel Ángel Aguilar López</t>
  </si>
  <si>
    <t>Patricia Isela Hansen</t>
  </si>
  <si>
    <t>Material Probatorio en el Nuevo Sistema Penal</t>
  </si>
  <si>
    <t>Carlos Miguel García Treviño</t>
  </si>
  <si>
    <t>El apartado B del Articulo 123 Constitucional</t>
  </si>
  <si>
    <t>José Dávalos Morales</t>
  </si>
  <si>
    <t>La ley federal de extinción de Dominio y su impacto en el Derecho Civil Mexicano</t>
  </si>
  <si>
    <t>Derecho Penal, Procesal Penal y Amparo en Materia Penal, Modulo XII</t>
  </si>
  <si>
    <t>Derecho Penal, Procesal Penal y Amparo en Materia Penal, Modulo XIII</t>
  </si>
  <si>
    <t>Humberto Manuel Suárez Camacho</t>
  </si>
  <si>
    <t>Carlos Carmona Gracia</t>
  </si>
  <si>
    <t>25, 26</t>
  </si>
  <si>
    <t>Agustin Montoya Muñoz</t>
  </si>
  <si>
    <t>Exposición Gráfica</t>
  </si>
  <si>
    <t>Exposición Gráfica de la Ciudad / entidades de la época de independencia o revolución</t>
  </si>
  <si>
    <t>Manuel Alcalá Covarrubias</t>
  </si>
  <si>
    <t>Historia de la Constituciones Locales</t>
  </si>
  <si>
    <t>Filiberto Terrazas Sánchez</t>
  </si>
  <si>
    <t>Seminario sobre Juicios Orales, Módulo V</t>
  </si>
  <si>
    <t>Iker Xavier Ibarreche Pereda</t>
  </si>
  <si>
    <t>Exposición iconográfica de los caminos de la justicia</t>
  </si>
  <si>
    <t>Toma de protesta de la Barra y Colegio de Abogados de Cd. Juárez, A. C.</t>
  </si>
  <si>
    <t>14, 21, 28</t>
  </si>
  <si>
    <t>Ciclo iberoamericano de videoconferencias</t>
  </si>
  <si>
    <t>Juego de loteria</t>
  </si>
  <si>
    <t>Juego de loteria con la Escuela Primaria Abraham González</t>
  </si>
  <si>
    <t>Coloquio</t>
  </si>
  <si>
    <t>La oralidad en el proceso penal angloamericano una perspectiva comparada</t>
  </si>
  <si>
    <t>Platica del comisionado general de la polícia federal con jueces y magistrados</t>
  </si>
  <si>
    <t>21, 23, 24</t>
  </si>
  <si>
    <t>Lecciones de jurisprudencia</t>
  </si>
  <si>
    <t>Derecho Penal, Procesal Penal y Amparo en Materia Penal, Modulo XIV</t>
  </si>
  <si>
    <t>Ernesto López Saure</t>
  </si>
  <si>
    <t>La actitud profesional del servicio, integración del equipo de alto rendimiento y mis herramientas para la mejora continua</t>
  </si>
  <si>
    <t>Catedras virtuales</t>
  </si>
  <si>
    <t>Equidad de Género del ILANUD con el CJF</t>
  </si>
  <si>
    <t>ILANUD con el CJF</t>
  </si>
  <si>
    <t xml:space="preserve">Equidad de Género  </t>
  </si>
  <si>
    <t>Juristas destacados de la comunidad y su aportación historica en el periodo posterior a la independencia o revolución, con el tema de Francisco R. Almada, jurista e historiador</t>
  </si>
  <si>
    <t>Juristas destacados de la comunidad y su aportación historica en el periodo posterior a la independencia o revolución, con el tema de Internacional Privalistas de Chihuahua</t>
  </si>
  <si>
    <t>Conferencia Magistra</t>
  </si>
  <si>
    <t>Aspectos Relevantes del Divorcio y el Divorcio incausado</t>
  </si>
  <si>
    <t>Hilda Pérez Carbajal</t>
  </si>
  <si>
    <t>12, 16, 23, 30</t>
  </si>
  <si>
    <t>Ciclos iberoamericanos</t>
  </si>
  <si>
    <t>Segundo ciclo titulado activiad agraria y desarrollo</t>
  </si>
  <si>
    <t>Escuela judicial de Costa Rica</t>
  </si>
  <si>
    <t>Argumentación jurídica, aplicación de estandares internacionales de Derechos Humanos y perspectiva de Género</t>
  </si>
  <si>
    <t>Personajes históricos de la Revolución e Independencia, Pascual Orozco</t>
  </si>
  <si>
    <t>José Abel Vázquez Villalobos</t>
  </si>
  <si>
    <t>Personajes históricos de la Revolución e Independencia, Villa de lo Civil a lo Militar</t>
  </si>
  <si>
    <t>Armando Ojeda Arredondo y Oscar René Escapite Acosta</t>
  </si>
  <si>
    <t>Trascendencia del Movimiento de independencia en la vida jurídica de México, con el tema "La mexicanización del derecho en el Siglo XIX, la creación del Poder Judicial y la Concepción del debido proceso en la revolución de independencia la Legislación Gaditana</t>
  </si>
  <si>
    <t>Salvador Cardenas Gutierrez, Inocencio Noyola y Rafael Estrada Michel</t>
  </si>
  <si>
    <t>Personajes históricos de la Revolución e Independencia, José Fernández Ramírez, jurista e historiador de historiador</t>
  </si>
  <si>
    <t>Salvador Cárdenas Gutiérrez</t>
  </si>
  <si>
    <t>Juristas destacados de la comunidad y su aportación histórica en el periodo posterior a la independiencia o revolución con el tema José Eligio Muñoz</t>
  </si>
  <si>
    <t>Ventura Urbina Álvarez</t>
  </si>
  <si>
    <t>Antinomia Constitucional: La garantía de igualdad del gobernado ante la ley y la suplencia de la queja en el juicio de amparo laboral</t>
  </si>
  <si>
    <t>Carlos Rodolfo Palacios</t>
  </si>
  <si>
    <t>Reformar la Constitución, porqué y para qué</t>
  </si>
  <si>
    <t xml:space="preserve">Visita guiada  </t>
  </si>
  <si>
    <t>Escuela Preescolar Generación 2000</t>
  </si>
  <si>
    <t xml:space="preserve">Perla Gómez </t>
  </si>
  <si>
    <t>Visita guiada</t>
  </si>
  <si>
    <t>Escuela preparatoria particular cultura</t>
  </si>
  <si>
    <t>p</t>
  </si>
  <si>
    <t>22, 23, 24</t>
  </si>
  <si>
    <t xml:space="preserve">Lecciones de jurisprudencia </t>
  </si>
  <si>
    <t>Andreés Botero Bernal</t>
  </si>
  <si>
    <t>Equidad y Género</t>
  </si>
  <si>
    <t>Maratón</t>
  </si>
  <si>
    <t>Maratón Bicentenario</t>
  </si>
  <si>
    <t>Homenaje</t>
  </si>
  <si>
    <t>Homenaje al Sr. Ministro José de Jesús Gudiño Pelallo</t>
  </si>
  <si>
    <t xml:space="preserve">Serie </t>
  </si>
  <si>
    <t>Semblanza Vida y obra de los Ministros de la SCJN</t>
  </si>
  <si>
    <t>Jueces y juicios de amparo relevantes de la región 1849-1914</t>
  </si>
  <si>
    <t>Alberto Emilio Carmona, Carlos Miguel García Treviño, Ricardo Delgado Quiroz</t>
  </si>
  <si>
    <t>Obra de teatro</t>
  </si>
  <si>
    <t>Los de abajo. De Mariano Azuela</t>
  </si>
  <si>
    <t>Grupo de teatro de la Universidad Autónoma de Ciudad Juárez</t>
  </si>
  <si>
    <t>La argumentación jurídica con perpectiva de género</t>
  </si>
  <si>
    <t>La reforma constitucional y legal de los Derechos Difusos</t>
  </si>
  <si>
    <t>Norma del Rosario Neri Gutiérrez</t>
  </si>
  <si>
    <t>Consejero César Jáuregui Robles</t>
  </si>
  <si>
    <t>Sistemas Jurídicos Contemporáneos y Estaods Atípicos</t>
  </si>
  <si>
    <t>Carlos Gutiérres Casas</t>
  </si>
  <si>
    <t>Trasmisión de videos sobre temas vinculados a la Reforma constitucional en materia penal</t>
  </si>
  <si>
    <t>Congreso</t>
  </si>
  <si>
    <t>Congreso internacional de argumentación jurídica</t>
  </si>
  <si>
    <t>11, 18</t>
  </si>
  <si>
    <t>Ciclo iberoamericano</t>
  </si>
  <si>
    <t>Poder Judicial de Costa Rica</t>
  </si>
  <si>
    <t>11,. 13, 15</t>
  </si>
  <si>
    <t>Trascendencia del Movimiento de la revolución en la vida jurídica de México, con el tema El Centenario y la vida constitucional en México</t>
  </si>
  <si>
    <t>Rafael Estrada Sámano</t>
  </si>
  <si>
    <t>Trascendencia del Movimiento de la revolución en la vida jurídica de México, con el tema Surgimiento del artículo 123 como Derecho Social en la Revolución Mexicana</t>
  </si>
  <si>
    <t>Héctor Arturo Mercado López</t>
  </si>
  <si>
    <t>Trascendencia del movimiento de la revolución en la vida jurídica de mexico</t>
  </si>
  <si>
    <t>Luis Mauricio Figueroa Gutíerrez</t>
  </si>
  <si>
    <t>visita guiada interna Escuela de Bachillerato Rodolfo Fierro</t>
  </si>
  <si>
    <t>Visita Guiada Externa Colegio el Teresiano de Cd. Juárez</t>
  </si>
  <si>
    <t>Visita Guiada interna Universidad Autónoma de Ciudad Juárez</t>
  </si>
  <si>
    <t>La pena Vitalicia Reformas al Código Penal del Estado de Chihuahua</t>
  </si>
  <si>
    <t xml:space="preserve">Luis Ernesto Orozco, Carlos Gutiérrez Casas </t>
  </si>
  <si>
    <t>Desde Costa Rica Poder Judicial de Costa Rica</t>
  </si>
  <si>
    <t>Controversia Constitucional, Municipio y Poderes Locales</t>
  </si>
  <si>
    <t>La pildora anticonceptiva de emergencia, acción de inconstitucionalidad 02/2010</t>
  </si>
  <si>
    <t>Arturo Díaz San Vicente, Saúl García Corona, Elizabeth Illand Murga y Héctor Musalem Oliver</t>
  </si>
  <si>
    <t>22, 29</t>
  </si>
  <si>
    <t>Ciclo de Videoconferencias</t>
  </si>
  <si>
    <t>Justicia y Género</t>
  </si>
  <si>
    <t>Libertad de expresión y su evolución en los criterios sustentados por la SCJN</t>
  </si>
  <si>
    <t>Carolina de León Bastos</t>
  </si>
  <si>
    <t>El fuero político en México</t>
  </si>
  <si>
    <t xml:space="preserve">Armando Hernández Cruz, Ileana Hidalgo y Carlos Palacios </t>
  </si>
  <si>
    <t>Valoración de la Prueba</t>
  </si>
  <si>
    <t>Acceso a la Justicia en México</t>
  </si>
  <si>
    <t>Carlos García Martínez, Rafael Maldonado y Cristobal Maviell Cordova</t>
  </si>
  <si>
    <t>Concurso de Dibujo</t>
  </si>
  <si>
    <t>V concurso de dibujo infantil ¿Cómo vivo mis derechos?</t>
  </si>
  <si>
    <t>Jurisdicción en México</t>
  </si>
  <si>
    <t>Jorge Arturo Gutiérrez Ortin</t>
  </si>
  <si>
    <t>Mi vida dentro</t>
  </si>
  <si>
    <t>Carlos Murillo Martínez</t>
  </si>
  <si>
    <t>Juego de Loteria Escuela Primaria Tiempo Completo Vicente Guerrero</t>
  </si>
  <si>
    <t xml:space="preserve">Maratón </t>
  </si>
  <si>
    <t>Maratón de conocimientos</t>
  </si>
  <si>
    <t>El imperio y la Reforma</t>
  </si>
  <si>
    <t>Autonomía universitaria</t>
  </si>
  <si>
    <t>17, 18</t>
  </si>
  <si>
    <t>2o. Congreso internacional  de Argumentación Jurídica</t>
  </si>
  <si>
    <t>16, 17, 18</t>
  </si>
  <si>
    <t>Semana de protección civil</t>
  </si>
  <si>
    <t>Semana de protección civil del PJF</t>
  </si>
  <si>
    <t>La comisión de Venecia y la sistematización de Estandares Judiciales Europeos</t>
  </si>
  <si>
    <t>Presentación de crónicas El Derecho a la Vida</t>
  </si>
  <si>
    <t>.</t>
  </si>
  <si>
    <t>7 al 16</t>
  </si>
  <si>
    <t>Cultura de la llegalidad, transparencia y combate corrupción</t>
  </si>
  <si>
    <t>Varios</t>
  </si>
  <si>
    <t>Visitas Guiadas</t>
  </si>
  <si>
    <t xml:space="preserve">Alejandra Domínguez </t>
  </si>
  <si>
    <t xml:space="preserve">23 al 30 </t>
  </si>
  <si>
    <t>Actualización Materia Adinistrativa</t>
  </si>
  <si>
    <t xml:space="preserve">26 al 29 </t>
  </si>
  <si>
    <t>Encuentro</t>
  </si>
  <si>
    <t>Cuestión de Honor</t>
  </si>
  <si>
    <t>Rafaél Hitrón Gámez</t>
  </si>
  <si>
    <t>Alejandra Domínguez</t>
  </si>
  <si>
    <t>8 y 9</t>
  </si>
  <si>
    <t>Derecho Procesal Constitucional</t>
  </si>
  <si>
    <t>Ángel Dávila Escareño</t>
  </si>
  <si>
    <t>14 y 15</t>
  </si>
  <si>
    <t>Víctor Romero Hernández</t>
  </si>
  <si>
    <t>Juicios Orales</t>
  </si>
  <si>
    <t>Eliseo Muro Ruíz</t>
  </si>
  <si>
    <t>María del Rosario Garza Alejandro</t>
  </si>
  <si>
    <t>Luis Fernando Tocora</t>
  </si>
  <si>
    <t>EL abogado del Diablo</t>
  </si>
  <si>
    <t>Rafaél Huitrón Gámez</t>
  </si>
  <si>
    <t>La Corte y Yo</t>
  </si>
  <si>
    <t>La imortancia de la Historia en la practica Jurídica</t>
  </si>
  <si>
    <t>Salvador Cardenas Gallardo</t>
  </si>
  <si>
    <t>Expresso de Medianoche</t>
  </si>
  <si>
    <t>Rafael Huitrób G</t>
  </si>
  <si>
    <t>La constitucionalidad de la portación de arma de fuego</t>
  </si>
  <si>
    <t>Miguel Ángel ruíz Sánchez</t>
  </si>
  <si>
    <t>La organización de los Órganos Jurisdiccinales</t>
  </si>
  <si>
    <t>Óscar Vázquez Marín</t>
  </si>
  <si>
    <t>31 y 1ro</t>
  </si>
  <si>
    <t>Jesús de Avila Huerta</t>
  </si>
  <si>
    <t>4 y 5</t>
  </si>
  <si>
    <t>JorgeHéctor Cortés Ortpiz</t>
  </si>
  <si>
    <t>Luis Vega Ramírez</t>
  </si>
  <si>
    <t>17 y 18</t>
  </si>
  <si>
    <t>Julio Alejandro Téllez Valdés</t>
  </si>
  <si>
    <t>25 y 26</t>
  </si>
  <si>
    <t>temas jurisiccionales</t>
  </si>
  <si>
    <t>2 y 3</t>
  </si>
  <si>
    <t>Alberto del Castillo del Valle</t>
  </si>
  <si>
    <t>9 y 10</t>
  </si>
  <si>
    <t>Jesús de Ávila Huerta</t>
  </si>
  <si>
    <t>Reforma constitucional penal en México</t>
  </si>
  <si>
    <t>José Luís Rendón</t>
  </si>
  <si>
    <t xml:space="preserve"> </t>
  </si>
  <si>
    <t>Carlos F. Natarén Nandayapa</t>
  </si>
  <si>
    <t>23 y 24</t>
  </si>
  <si>
    <t>Curso IUS</t>
  </si>
  <si>
    <t>Uso y Aprovechamiento de las herramientas del IUS</t>
  </si>
  <si>
    <t>Alejandro Rubén Meráz Carranza</t>
  </si>
  <si>
    <t>Flavio Galván Rivera</t>
  </si>
  <si>
    <t>Ecuela de la Justícia</t>
  </si>
  <si>
    <t>Escuela de la Justícia</t>
  </si>
  <si>
    <t>Miguél Ángel Aguilar López</t>
  </si>
  <si>
    <t>26 al 30 junio</t>
  </si>
  <si>
    <t>Normas Internacionales del Trabajo</t>
  </si>
  <si>
    <t>6 y 7</t>
  </si>
  <si>
    <t>Joél Carranco Zúñiga</t>
  </si>
  <si>
    <t>Hacia un derecho procesal costitucional en el estado de chihuahua</t>
  </si>
  <si>
    <t>Eduardo Ferrer Mgregor</t>
  </si>
  <si>
    <t>13 y 14</t>
  </si>
  <si>
    <t>Luis Teodoro Díaz Muller</t>
  </si>
  <si>
    <t>20 y 21</t>
  </si>
  <si>
    <t>junio</t>
  </si>
  <si>
    <t>Medios de contro constitucional en mteria Electoral</t>
  </si>
  <si>
    <t>Manuel González Oropeza</t>
  </si>
  <si>
    <t>Eustacio Gutiérrez Corona</t>
  </si>
  <si>
    <t>Resolución Ley del ISSSTE</t>
  </si>
  <si>
    <t xml:space="preserve">Curso  </t>
  </si>
  <si>
    <t>Silvia Estrever Escamilla</t>
  </si>
  <si>
    <t>Manuel Miguel Tenorio Adame</t>
  </si>
  <si>
    <t xml:space="preserve">2 al 5 </t>
  </si>
  <si>
    <t>Derecho Constitucional Tributario en America</t>
  </si>
  <si>
    <t>7 y 8</t>
  </si>
  <si>
    <t>FORO</t>
  </si>
  <si>
    <t>Análisis a la reforma procesal mercantil</t>
  </si>
  <si>
    <t>11 y 12</t>
  </si>
  <si>
    <t>German Eduardo Baltazar Robles</t>
  </si>
  <si>
    <t>Ruben Arturo Sánchez Valencia</t>
  </si>
  <si>
    <t>4,5,6,11,12 y 13</t>
  </si>
  <si>
    <t>Argumentación Jurídica</t>
  </si>
  <si>
    <t>5 y 6</t>
  </si>
  <si>
    <t>La reforma al código de comercio</t>
  </si>
  <si>
    <t>Javier Ignacio Camargo Nassar</t>
  </si>
  <si>
    <t>Rolando Tamayo y Salmoran</t>
  </si>
  <si>
    <t>12 y 13</t>
  </si>
  <si>
    <t>Jorge Ulises Carmona Tinoco</t>
  </si>
  <si>
    <t>Jurisprudencia</t>
  </si>
  <si>
    <t>La reforma constitucional del Estado</t>
  </si>
  <si>
    <t>Teoría del delito</t>
  </si>
  <si>
    <t>Segio Javier Medina Peñaloza</t>
  </si>
  <si>
    <t>El juicio de amparo contra leyes en materia fiscal</t>
  </si>
  <si>
    <t>Juan Carlos Ramírez Gomorra</t>
  </si>
  <si>
    <t>La ley del issste en la sentencia de la SCJN</t>
  </si>
  <si>
    <t>Luciano Valadéz Pérez</t>
  </si>
  <si>
    <t xml:space="preserve">11 al 14 </t>
  </si>
  <si>
    <t>Acceso  la información</t>
  </si>
  <si>
    <t>Actualización Jurisprudencial</t>
  </si>
  <si>
    <t>15,22,29 y 5 sept</t>
  </si>
  <si>
    <t>Ëtica</t>
  </si>
  <si>
    <t>18,20,27 y3 sept</t>
  </si>
  <si>
    <t>10 y 11</t>
  </si>
  <si>
    <t>José Luis Herrera</t>
  </si>
  <si>
    <t>El sistema Biometrico para contro de procesado</t>
  </si>
  <si>
    <t>Derecho Laboral</t>
  </si>
  <si>
    <t>Rogelio Torres Dávila</t>
  </si>
  <si>
    <t>15 al 18</t>
  </si>
  <si>
    <t>Jurisdiccipn Ambiental</t>
  </si>
  <si>
    <t>24 y 25</t>
  </si>
  <si>
    <t>Reforma Constituional en Materia Penal</t>
  </si>
  <si>
    <t>Cróncas del Pleno</t>
  </si>
  <si>
    <t>La jurisprudencia y la ciencia del derecho</t>
  </si>
  <si>
    <t>Legalidad, delincuencia organizada y sociedad civil</t>
  </si>
  <si>
    <t>La constitución de 1814 en el pensamiento de morelos</t>
  </si>
  <si>
    <t>Ética Judicial</t>
  </si>
  <si>
    <t>Humberta Manuel Román Franco</t>
  </si>
  <si>
    <t>Aplicación y uso de las normas internacionales por el PJ</t>
  </si>
  <si>
    <t>Jorge Ojeda Velázquez</t>
  </si>
  <si>
    <t>Nuevo procedimiento para Menores infractores</t>
  </si>
  <si>
    <t>Jorge Arturo Gutiérrez Ortiz</t>
  </si>
  <si>
    <t>Antijuridicidad</t>
  </si>
  <si>
    <t>Temas de actualidad o charlas de sobremesa en torno a temas jurisdiccionales 2007</t>
  </si>
  <si>
    <t>La Jurisprudencia, interpretación y creación del Derecho</t>
  </si>
  <si>
    <t>El control de los jueces</t>
  </si>
  <si>
    <t>Héctor Federico Gutiérrez de Velasco</t>
  </si>
  <si>
    <t>Derecho notarial</t>
  </si>
  <si>
    <t>23, 24</t>
  </si>
  <si>
    <t>Pasado y presente de la Constitución Mexicana</t>
  </si>
  <si>
    <t>Manuel Ruiz Daza</t>
  </si>
  <si>
    <t>Crónicas 2017</t>
  </si>
  <si>
    <t>Juan Carlos campos Sánchez</t>
  </si>
  <si>
    <t>Juan Manuel Vega Sánchez</t>
  </si>
  <si>
    <t>José Luis Gómez Molina</t>
  </si>
  <si>
    <t>Temas de actualidad o charlas de sobre mesa en torno a temas jurisdiccionales</t>
  </si>
  <si>
    <t>12, 13, 16, 17, 19, 20</t>
  </si>
  <si>
    <t>Edna Lorena Hernández</t>
  </si>
  <si>
    <t>Juicios orales</t>
  </si>
  <si>
    <t>Gustavo Muñoz Gamboa</t>
  </si>
  <si>
    <t>Foro sobre la Reforma Penal</t>
  </si>
  <si>
    <t>Reunion de Trabajo de la Barra de Abogados "Benito Juarez"</t>
  </si>
  <si>
    <t xml:space="preserve">Reunion de Trabajo de la Barra y Colegio de Abogados Cd. Juarez, Chih. </t>
  </si>
  <si>
    <t>César Cabello Ramírez, Sergio Vázquez, José Luis Canales, Juan José González</t>
  </si>
  <si>
    <t>Curso "La Investigación Jurídica"</t>
  </si>
  <si>
    <t>Dra. María Mercedes Cardoso</t>
  </si>
  <si>
    <t>Toma de Protesta de la Mesa Directiva 2006 de la Barra y Colegio de Abogados de Ciudad Juárez A.C.</t>
  </si>
  <si>
    <t>La Reinserción Social</t>
  </si>
  <si>
    <t>Dr. Juan Rodolfo Zucarelli Almeida</t>
  </si>
  <si>
    <t>Simulación de un Juicio Oral</t>
  </si>
  <si>
    <t>Lic. Luis Martínez Cano</t>
  </si>
  <si>
    <t>Aspectos Generales del Juicio de Amparo</t>
  </si>
  <si>
    <t>Mgda. Avelina Morales Guzmán</t>
  </si>
  <si>
    <t>Asignatura</t>
  </si>
  <si>
    <t>Instituciones de Derecho Constitucional</t>
  </si>
  <si>
    <t>Dr. Carlos Cabrera Beck</t>
  </si>
  <si>
    <t>Reunión de Trabajo para analizar la Figura del Juicio Oral</t>
  </si>
  <si>
    <t>Seminario de Argumentación Jurídica</t>
  </si>
  <si>
    <t>Jueza Edna Lorena Hernández Granados</t>
  </si>
  <si>
    <t>Curso de Capacitacion en el Uso y Aprovechamiento de las Herramientas del IUS 2005 y de los diferentes discos de Legislación</t>
  </si>
  <si>
    <t>Lic. José Carlos Viveros Gutiérrez</t>
  </si>
  <si>
    <t>Dr. David Cienfuegos Salgado</t>
  </si>
  <si>
    <t>Mtro. Juan Carlos Abreu y Abreu</t>
  </si>
  <si>
    <t>Mgdo. Ernesto Saloma Vera</t>
  </si>
  <si>
    <t>Curso sobre el SIGER</t>
  </si>
  <si>
    <t>Lic. David Figueroa Márquez</t>
  </si>
  <si>
    <t>Mgdo. José Eduardo Téllez Espinoza</t>
  </si>
  <si>
    <t>Mgdo. Humberto Suárez Camacho</t>
  </si>
  <si>
    <t>Mgdo. Juan Manuel Rodríguez Gámez</t>
  </si>
  <si>
    <t>Mgdo. Joel Carranco Zúñiga</t>
  </si>
  <si>
    <t>Derechos Fundamentales. Su Argumentación</t>
  </si>
  <si>
    <t>Dr. Juan Antonio Cruz Parcero</t>
  </si>
  <si>
    <t>Presentacion del Libro Blanco</t>
  </si>
  <si>
    <t>Ministro Sergio Salvador Aguirre Anguiano</t>
  </si>
  <si>
    <t>Diplomado en Derecho Procesal Constitucional</t>
  </si>
  <si>
    <t>Mgdo. Jesús de Avila Huerta</t>
  </si>
  <si>
    <t>Mgdo. Francisco Javier Cárdenas Ramírez</t>
  </si>
  <si>
    <t>Dr. Marco César García Bueno</t>
  </si>
  <si>
    <t>Ley de Transparencia y Acceso a la Información Pública del Estado de Chihuahua, creacion y funcionamiento del Instituto Chihuahuense para la Transparencia y Acceso a la Infromación</t>
  </si>
  <si>
    <t>Reunion de estudio</t>
  </si>
  <si>
    <t>Seminario de Etica Judicial</t>
  </si>
  <si>
    <t>Mtro. René Soto Cavazos</t>
  </si>
  <si>
    <t>Mgdo. Jorge Higuera Corona</t>
  </si>
  <si>
    <t>Derecho Penal</t>
  </si>
  <si>
    <t>Mgdo. Ricardo Paredes Calderón</t>
  </si>
  <si>
    <t>Mgdo. Carlos Enríque Rueda Dávila</t>
  </si>
  <si>
    <t>Mgdo. Miguel Angel Aguilar López</t>
  </si>
  <si>
    <t>Crónicas de las Resoluciones Relevantes de la SCJN</t>
  </si>
  <si>
    <t>Lic. Angélica Álvarez Tercero</t>
  </si>
  <si>
    <t>Lic. Juan Carlos Campos Sánchez</t>
  </si>
  <si>
    <t>Lección Magistral</t>
  </si>
  <si>
    <t>El Control Previo de Instrumentos Internacionales como Proceso Constitucional</t>
  </si>
  <si>
    <t>Dra. Aurora Basterra Díaz</t>
  </si>
  <si>
    <t>Lic. Jorge Roberto Ordoñez Escobar</t>
  </si>
  <si>
    <t>Mgdo. German Eduardo Baltazar Robles</t>
  </si>
  <si>
    <t>Lic. Javier Ignacio Camargo Nassar</t>
  </si>
  <si>
    <t>Juez Fernando Omar Garrido Espinoza</t>
  </si>
  <si>
    <t>Lic. Ismael Ruiz Martínez</t>
  </si>
  <si>
    <t>Lic. José Luis Reyes Castorena</t>
  </si>
  <si>
    <t>Armando Hernández Cruz. Catedrático de la UNAM</t>
  </si>
  <si>
    <t xml:space="preserve"> Publio Rivera Rivas: Catedrático </t>
  </si>
  <si>
    <t>Marco Antonio de León Palacios: Catedrático de la UNAM</t>
  </si>
  <si>
    <t>Julio Cesar Rivas Jaquez y Ing. Perla Idaly Gómez García</t>
  </si>
  <si>
    <t xml:space="preserve"> Jose Carlos Viveros</t>
  </si>
  <si>
    <t>Enrique Díaz Aranada</t>
  </si>
  <si>
    <t xml:space="preserve">Humberto Manuel Roman Franco </t>
  </si>
  <si>
    <t xml:space="preserve"> Alejandro Montaño Salazar</t>
  </si>
  <si>
    <t xml:space="preserve"> Alejandro Ramirez Verdugo </t>
  </si>
  <si>
    <t>Emanuel Rosales Guerrero, Mtro. Jorge Roberto Ordoñez Escobar y Mtro Javier Espinoza de los Monteros</t>
  </si>
  <si>
    <t>Mario Alberto Cajas. Colombia</t>
  </si>
  <si>
    <t xml:space="preserve"> Teodoro Montes Solorzano</t>
  </si>
  <si>
    <t xml:space="preserve"> Juan Alejandro Sanchez Madariaga</t>
  </si>
  <si>
    <t xml:space="preserve">Manuel Horacio Cavazos </t>
  </si>
  <si>
    <t>Veronica Roman Quiroz</t>
  </si>
  <si>
    <t>Pedro Hernandez Gaona</t>
  </si>
  <si>
    <t xml:space="preserve"> Angel Dávila Escareño</t>
  </si>
  <si>
    <t xml:space="preserve"> Hector Vargas Becerra</t>
  </si>
  <si>
    <t>Enrique Díaz Aranda</t>
  </si>
  <si>
    <t xml:space="preserve"> Héctor González Estrada</t>
  </si>
  <si>
    <t xml:space="preserve"> Carlos Faustino Nataren Nandayapa</t>
  </si>
  <si>
    <t xml:space="preserve"> Maria del Rosario Garza Alejandro</t>
  </si>
  <si>
    <t>Humberto Manuel Roman Franco</t>
  </si>
  <si>
    <t>Ezequiel Abasolo</t>
  </si>
  <si>
    <t>Julio César Rivas Jáquez</t>
  </si>
  <si>
    <t>Héctor González Estrada</t>
  </si>
  <si>
    <t>Ángel Dávila Escareño, Magdo. Humberto Manuel Román Franco 9o. T. C. Penal  1er. Circuito</t>
  </si>
  <si>
    <t xml:space="preserve"> Irene Margarita Ornelas Casas</t>
  </si>
  <si>
    <t xml:space="preserve"> Julio César Rivas Jáquez</t>
  </si>
  <si>
    <t>. Julio César Rivas Jáquez</t>
  </si>
  <si>
    <t xml:space="preserve">Arturo Días San Vicente, Lic. Nicole Elizabeth Illand Murga, Héctor Musalem Oliver y Saúl Garcia Corona de la Unidad de Crónicas         </t>
  </si>
  <si>
    <t xml:space="preserve"> Luis Vega Ramirez.. Mgdo. 28 TU </t>
  </si>
  <si>
    <t>Carlos Miguel García Treviño. 5o Jdo. Dtto.</t>
  </si>
  <si>
    <t xml:space="preserve">Miguel Ángel Aguilar López. Lic. Felipe Borrego Estrada. Magdo. Ruben Arturo Sanchez Valencia.                                 </t>
  </si>
  <si>
    <t>Hilda Pérez Carbajal y Campuzano</t>
  </si>
  <si>
    <t xml:space="preserve"> Miguel de Jesús Esquivel. Mgdo. 3er. TCC</t>
  </si>
  <si>
    <t>Alberto Emilio Carmona. 4o Jdo Dtto</t>
  </si>
  <si>
    <t xml:space="preserve"> Luis Max Hanff Vazquez</t>
  </si>
  <si>
    <t>Juan José Olvera López,  Fernándo Andrés Ortiz Cruz, Fernándo Cordova del Valle, Mado. Humberto Venancio Pineda, Héctor Lara González</t>
  </si>
  <si>
    <t xml:space="preserve"> Miguel Ángel Margáin</t>
  </si>
  <si>
    <t>Horacio Rangel Ortíz</t>
  </si>
  <si>
    <t xml:space="preserve"> Óscar Vázquez Marín. CJF.                             César Alejandro Jáuregui Robles, CJF.                       Ángel Dávila Escareño</t>
  </si>
  <si>
    <t>Arturo Díaz San Vicente, Héctor Musalem Oliver,Nicole Elizabeth Illand Murga, Saúl García Corona</t>
  </si>
  <si>
    <t xml:space="preserve"> Alberto Emilio Carmona. 4o Jdo Dtto</t>
  </si>
  <si>
    <t xml:space="preserve"> Alejandro Vega Nieto. 6o. Jdo. Dtto</t>
  </si>
  <si>
    <t>. Héctor Arturo Mercado López. 3er. TCTrab.</t>
  </si>
  <si>
    <t>Emiliano López Pedraza. 7o. Jdo Dtto</t>
  </si>
  <si>
    <t>Humberto Manuel Román Franco. 9o TCPenal</t>
  </si>
  <si>
    <t>Julio César Rivas Jáquez. CCJ</t>
  </si>
  <si>
    <t xml:space="preserve"> José Heriberto Pérez Garcia, Mtro. Rodrigo Ozuna,  Jorge Nader Kuri, Norma Angelica Godinez Chavez,  Carlos Villegas Marquez,  Rafael Estrada Michel,  Alvaro Vizcaino Zamora, Maestro Cuauhtémoc Vázquez González de la Vega, Gerardo Laveaga Rendón, Miguel Ontiveros Alonso</t>
  </si>
  <si>
    <t xml:space="preserve"> Jorge Antonio Cruz Ramos. Licenciada Carolina Acevedo Ruiz. Licenciado Alejandro Alfredo Rodríguez Alatorre. Leonardo Vázquez Limón.    </t>
  </si>
  <si>
    <t xml:space="preserve"> Jean Claude Colliard</t>
  </si>
  <si>
    <t xml:space="preserve"> Víctor Manuel Flores Jiménez. 3er. T.U</t>
  </si>
  <si>
    <t xml:space="preserve"> Marco Tulio López Escamilla,  Jorge Ojeda Velazquez, Juan José Olea Valencia</t>
  </si>
  <si>
    <t>Humberto Suárez Camacho. 2o T.C Mat. Admtiva.</t>
  </si>
  <si>
    <t xml:space="preserve"> César Francisco Lara Álvarez</t>
  </si>
  <si>
    <t xml:space="preserve"> Francisco Jiménez Reynoso</t>
  </si>
  <si>
    <t>Miguel Ángel Soto Lamadrid</t>
  </si>
  <si>
    <t>Carlos Martínez García. Jz Oral</t>
  </si>
  <si>
    <t xml:space="preserve"> José Luis Enrique Gutiérrez</t>
  </si>
  <si>
    <t>Jorge Alberto Silva Silva</t>
  </si>
  <si>
    <t>Johao Bogart Acosta López</t>
  </si>
  <si>
    <t>Jorge Ulises Carmona Tinoco,  Carlos Gutiérrez Casas,  Jesús Camarillo Hinojosa</t>
  </si>
  <si>
    <t xml:space="preserve">Carlos Murillo Martinez </t>
  </si>
  <si>
    <t xml:space="preserve"> Julio Cèsar Rivas Jaquez</t>
  </si>
  <si>
    <t>Carlos Murillo Martìnez</t>
  </si>
  <si>
    <t xml:space="preserve"> Julio César Rivas Jaquez</t>
  </si>
  <si>
    <t xml:space="preserve"> Javir Ignacio Camargo Nassar</t>
  </si>
  <si>
    <t xml:space="preserve"> Jorge Alberto Silva Silva</t>
  </si>
  <si>
    <t>Rafael Maldonado Porras</t>
  </si>
  <si>
    <t xml:space="preserve"> Jesús Antonio Camarillo Honojosa</t>
  </si>
  <si>
    <t xml:space="preserve"> Cristobal Maviell Cordova Jacinto</t>
  </si>
  <si>
    <t xml:space="preserve"> Norbeto López Garza</t>
  </si>
  <si>
    <t>Patricia Martínez Téllez</t>
  </si>
  <si>
    <t>Julio César Rivas Jaquez</t>
  </si>
  <si>
    <t>Javir Ignacio Camargo Nassar</t>
  </si>
  <si>
    <t>Jesús Antonio Camarillo Honojosa</t>
  </si>
  <si>
    <t>Cristobal Maviell Cordova Jacinto</t>
  </si>
  <si>
    <t>Norbeto López Garza</t>
  </si>
  <si>
    <t xml:space="preserve"> Patricia Martínez Téllez</t>
  </si>
  <si>
    <t>Norberto López Garza</t>
  </si>
  <si>
    <t>Carlos Rodolfo Palacios Reyes</t>
  </si>
  <si>
    <t xml:space="preserve"> José Luis Reyes Castorena</t>
  </si>
  <si>
    <t>Alberto Emilio Carmona</t>
  </si>
  <si>
    <t xml:space="preserve"> Héctor Armando González Mocken</t>
  </si>
  <si>
    <t>Alma Delia Delgado Ramírez</t>
  </si>
  <si>
    <t>Alejandro Vega Nieto</t>
  </si>
  <si>
    <t>Jeniffer Gutiérrez Apodaca</t>
  </si>
  <si>
    <t xml:space="preserve"> Rafael Maldonado Porras</t>
  </si>
  <si>
    <t xml:space="preserve"> Avelina Morales Guzmán</t>
  </si>
  <si>
    <t>Victor Manuel Díaz Pérez</t>
  </si>
  <si>
    <t xml:space="preserve"> Alberto del Castillo del Valle</t>
  </si>
  <si>
    <t>Julio Cesar Rivas Jaquez</t>
  </si>
  <si>
    <t xml:space="preserve"> Rodolfo Casillas Ramírez</t>
  </si>
  <si>
    <t xml:space="preserve"> José Luis Vázquez Camacho</t>
  </si>
  <si>
    <t>Gonzalo Covarrubias Zepeda</t>
  </si>
  <si>
    <t xml:space="preserve"> Raquel Gutiérrez Nájera</t>
  </si>
  <si>
    <t xml:space="preserve"> Pedro Carrillo Torres y  Rosa Lilia Fernández Macedo</t>
  </si>
  <si>
    <t>Miguel Ángel Margáin</t>
  </si>
  <si>
    <t>José Luis Vázquez Camacho</t>
  </si>
  <si>
    <t>Veronica Román Quiroz</t>
  </si>
  <si>
    <t xml:space="preserve"> Héctor Arturo Mercado López</t>
  </si>
  <si>
    <t xml:space="preserve"> Norberto López Garza</t>
  </si>
  <si>
    <t xml:space="preserve"> Ma Dolores Juárez López</t>
  </si>
  <si>
    <t>Víctor Edgar Villegas Baray</t>
  </si>
  <si>
    <t xml:space="preserve"> Carlos Miguel García Treviño</t>
  </si>
  <si>
    <t xml:space="preserve"> Jorge Gutiérrez Ortíz</t>
  </si>
  <si>
    <t xml:space="preserve"> Carlos Martínez García</t>
  </si>
  <si>
    <t xml:space="preserve"> Víctor Manuel Díaz Pérez</t>
  </si>
  <si>
    <t xml:space="preserve"> Amílcar Asael Estrada Sánchez</t>
  </si>
  <si>
    <t>Carlos Murillo Martinez</t>
  </si>
  <si>
    <t xml:space="preserve">Felipe de Jesús Salazar </t>
  </si>
  <si>
    <t>José Luis Figueroa Jácome</t>
  </si>
  <si>
    <t xml:space="preserve"> Horacio Armando Hernández Orozco, desde Toluca</t>
  </si>
  <si>
    <t xml:space="preserve"> Javier Ignacio Camargo Nassar</t>
  </si>
  <si>
    <t xml:space="preserve"> Rubén Salgado Bussey</t>
  </si>
  <si>
    <t xml:space="preserve"> Emiliano López Pedraza</t>
  </si>
  <si>
    <t xml:space="preserve"> Kai Ambos</t>
  </si>
  <si>
    <r>
      <t xml:space="preserve">Mtro. Octavio Ramos                                             </t>
    </r>
    <r>
      <rPr>
        <b/>
        <sz val="10"/>
        <rFont val="Arial Narrow"/>
      </rPr>
      <t xml:space="preserve"> </t>
    </r>
  </si>
  <si>
    <r>
      <t xml:space="preserve">Mtro. Octavio Ramos                                            </t>
    </r>
    <r>
      <rPr>
        <b/>
        <sz val="10"/>
        <rFont val="Arial Narrow"/>
      </rPr>
      <t xml:space="preserve">  </t>
    </r>
  </si>
  <si>
    <r>
      <t xml:space="preserve">Mtro. Hector Daniel Garcia Figueroa                                              </t>
    </r>
    <r>
      <rPr>
        <b/>
        <sz val="10"/>
        <rFont val="Arial Narrow"/>
      </rPr>
      <t xml:space="preserve"> </t>
    </r>
  </si>
  <si>
    <r>
      <t xml:space="preserve">Mtro. Roberto Duque Roquero                                             </t>
    </r>
    <r>
      <rPr>
        <b/>
        <sz val="10"/>
        <rFont val="Arial Narrow"/>
      </rPr>
      <t xml:space="preserve"> </t>
    </r>
  </si>
  <si>
    <r>
      <t xml:space="preserve">Mtro. Sergio Arturo Guerrero                                               </t>
    </r>
    <r>
      <rPr>
        <b/>
        <sz val="10"/>
        <rFont val="Arial Narrow"/>
      </rPr>
      <t xml:space="preserve"> </t>
    </r>
  </si>
  <si>
    <r>
      <t xml:space="preserve">Mtro. Sergio Arturo Guerrero                                              </t>
    </r>
    <r>
      <rPr>
        <b/>
        <sz val="10"/>
        <rFont val="Arial Narrow"/>
      </rPr>
      <t xml:space="preserve"> </t>
    </r>
  </si>
  <si>
    <r>
      <t xml:space="preserve">Dr. Humberto Morales Moreno                          </t>
    </r>
    <r>
      <rPr>
        <b/>
        <sz val="10"/>
        <rFont val="Arial Narrow"/>
      </rPr>
      <t xml:space="preserve">   </t>
    </r>
  </si>
  <si>
    <r>
      <t xml:space="preserve">Lic. Alejandro Cruz Ramirez.                                </t>
    </r>
    <r>
      <rPr>
        <b/>
        <sz val="10"/>
        <rFont val="Arial Narrow"/>
      </rPr>
      <t xml:space="preserve"> </t>
    </r>
  </si>
  <si>
    <r>
      <t xml:space="preserve">Magistrado Ricardo Ojeda Bohorquez                                                                                                                                                        </t>
    </r>
    <r>
      <rPr>
        <b/>
        <sz val="10"/>
        <rFont val="Arial Narrow"/>
      </rPr>
      <t xml:space="preserve"> </t>
    </r>
  </si>
  <si>
    <r>
      <t xml:space="preserve">Magistrado Fernando Andres Ortiz Cruz                                            </t>
    </r>
    <r>
      <rPr>
        <b/>
        <sz val="10"/>
        <rFont val="Arial Narrow"/>
      </rPr>
      <t xml:space="preserve">  </t>
    </r>
  </si>
  <si>
    <t>No se cuentan con los datos en el archivo físico o electrónico</t>
  </si>
  <si>
    <t xml:space="preserve">Licenciado Rafael Coello Cetina y  Licenciado Jorge Tlatelpa Meléndez. </t>
  </si>
  <si>
    <t>24</t>
  </si>
  <si>
    <t>N/A</t>
  </si>
  <si>
    <t>EVENTOS A PARTIR DE 2006</t>
  </si>
  <si>
    <t>Bibliotecarias del sector 11 Preescolar SEECH</t>
  </si>
  <si>
    <t>Mexicanas Fincando Esperanzas, A. C.</t>
  </si>
  <si>
    <t>Universidad Autonoma de Cd. Juárez</t>
  </si>
  <si>
    <t>Nuevo Sistema de Justicia Penal Acusatorio en México, desde la Perspectiva Constituciona</t>
  </si>
  <si>
    <t>Universidad Autónoma de Cd. Juárez</t>
  </si>
  <si>
    <t>Sigrid Artz Colunga, Guillermo López Portillo, Licenciado Marco Tulio López 
 Cuauhtémoc Vázquez González de la Vega</t>
  </si>
  <si>
    <t>Alumnos de de Derecho de la UACJ</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</si>
</sst>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sz val="11"/>
      <color theme="1"/>
      <name val="Arial Narrow"/>
      <family val="2"/>
    </font>
    <font>
      <b/>
      <sz val="11"/>
      <color theme="0"/>
      <name val="Arial Narrow"/>
      <family val="2"/>
    </font>
    <font>
      <b/>
      <sz val="14"/>
      <color theme="1"/>
      <name val="Arial Narrow"/>
      <family val="2"/>
    </font>
    <font>
      <sz val="10"/>
      <name val="Arial Rounded MT Bold"/>
      <family val="2"/>
    </font>
    <font>
      <sz val="12"/>
      <color theme="1"/>
      <name val="Arial Narrow"/>
      <family val="2"/>
    </font>
    <font>
      <b/>
      <sz val="10"/>
      <name val="Arial Narrow"/>
    </font>
    <font>
      <sz val="11"/>
      <color rgb="FF000000"/>
      <name val="Arial Narrow"/>
      <family val="2"/>
    </font>
    <font>
      <u/>
      <sz val="11"/>
      <color theme="10"/>
      <name val="Calibri"/>
      <family val="2"/>
      <scheme val="minor"/>
    </font>
    <font>
      <u/>
      <sz val="11"/>
      <color theme="11"/>
      <name val="Calibri"/>
      <family val="2"/>
      <scheme val="minor"/>
    </font>
  </fonts>
  <fills count="4">
    <fill>
      <patternFill patternType="none"/>
    </fill>
    <fill>
      <patternFill patternType="gray125"/>
    </fill>
    <fill>
      <patternFill patternType="solid">
        <fgColor theme="4" tint="-0.499984740745262"/>
        <bgColor indexed="64"/>
      </patternFill>
    </fill>
    <fill>
      <patternFill patternType="solid">
        <fgColor theme="4" tint="0.59999389629810485"/>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diagonal/>
    </border>
    <border>
      <left style="thin">
        <color theme="0"/>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auto="1"/>
      </bottom>
      <diagonal/>
    </border>
  </borders>
  <cellStyleXfs count="4">
    <xf numFmtId="0" fontId="0" fillId="0" borderId="0"/>
    <xf numFmtId="0" fontId="1" fillId="0" borderId="0"/>
    <xf numFmtId="0" fontId="9" fillId="0" borderId="0" applyNumberFormat="0" applyFill="0" applyBorder="0" applyAlignment="0" applyProtection="0"/>
    <xf numFmtId="0" fontId="10" fillId="0" borderId="0" applyNumberFormat="0" applyFill="0" applyBorder="0" applyAlignment="0" applyProtection="0"/>
  </cellStyleXfs>
  <cellXfs count="34">
    <xf numFmtId="0" fontId="0" fillId="0" borderId="0" xfId="0"/>
    <xf numFmtId="0" fontId="2" fillId="0" borderId="0" xfId="0" applyFont="1"/>
    <xf numFmtId="0" fontId="3" fillId="2" borderId="2" xfId="1" applyFont="1" applyFill="1" applyBorder="1" applyAlignment="1">
      <alignment horizontal="center" vertical="center" wrapText="1"/>
    </xf>
    <xf numFmtId="3" fontId="3" fillId="2" borderId="2" xfId="1" applyNumberFormat="1"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Alignment="1"/>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 fillId="0" borderId="4" xfId="0" applyFont="1" applyBorder="1" applyAlignment="1">
      <alignment horizontal="center" vertical="center"/>
    </xf>
    <xf numFmtId="0" fontId="2" fillId="0" borderId="0" xfId="0" applyFont="1" applyBorder="1" applyAlignment="1">
      <alignment horizontal="center" vertical="center"/>
    </xf>
    <xf numFmtId="0" fontId="1" fillId="0" borderId="0" xfId="0" applyFont="1" applyBorder="1" applyAlignment="1">
      <alignment horizontal="center" wrapText="1"/>
    </xf>
    <xf numFmtId="49" fontId="4" fillId="0" borderId="0" xfId="0" applyNumberFormat="1" applyFont="1" applyAlignment="1">
      <alignment horizontal="center" vertical="center"/>
    </xf>
    <xf numFmtId="49" fontId="3" fillId="2" borderId="2" xfId="1" applyNumberFormat="1" applyFont="1" applyFill="1" applyBorder="1" applyAlignment="1">
      <alignment horizontal="center" vertical="center" wrapText="1"/>
    </xf>
    <xf numFmtId="49" fontId="2" fillId="0" borderId="1"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xf>
    <xf numFmtId="49" fontId="2" fillId="0" borderId="0" xfId="0" applyNumberFormat="1" applyFont="1" applyAlignment="1">
      <alignment horizontal="center" vertical="center"/>
    </xf>
    <xf numFmtId="0" fontId="4" fillId="0" borderId="0" xfId="0" applyFont="1" applyAlignment="1">
      <alignment horizontal="center" vertical="center"/>
    </xf>
    <xf numFmtId="0" fontId="4" fillId="3" borderId="3" xfId="0" applyFont="1" applyFill="1" applyBorder="1" applyAlignment="1">
      <alignment horizontal="center" vertical="center"/>
    </xf>
    <xf numFmtId="0" fontId="4" fillId="3" borderId="0" xfId="0" applyFont="1" applyFill="1" applyAlignment="1">
      <alignment horizontal="center" vertical="center"/>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5" xfId="0" applyFont="1" applyBorder="1" applyAlignment="1">
      <alignment horizontal="center" vertical="center" wrapText="1"/>
    </xf>
  </cellXfs>
  <cellStyles count="4">
    <cellStyle name="Hipervínculo" xfId="2" builtinId="8" hidden="1"/>
    <cellStyle name="Hipervínculo visitado" xfId="3" builtinId="9"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styles" Target="styles.xml"/><Relationship Id="rId12" Type="http://schemas.openxmlformats.org/officeDocument/2006/relationships/sharedStrings" Target="sharedStrings.xml"/><Relationship Id="rId13"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externalLink" Target="externalLinks/externalLink1.xml"/><Relationship Id="rId1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Copia%20de%20INFORME%20EVENTOS%201998-201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LISTAS"/>
      <sheetName val="EJEMPLO"/>
      <sheetName val="1998"/>
      <sheetName val="1999"/>
      <sheetName val="2000"/>
      <sheetName val="2001"/>
      <sheetName val="2002"/>
      <sheetName val="2003"/>
      <sheetName val="2004"/>
      <sheetName val="2005"/>
      <sheetName val="2006"/>
      <sheetName val="2007"/>
      <sheetName val="2008"/>
      <sheetName val="2009"/>
      <sheetName val="2010"/>
      <sheetName val="2011"/>
      <sheetName val="201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4"/>
  </sheetPr>
  <dimension ref="B2:F48"/>
  <sheetViews>
    <sheetView workbookViewId="0">
      <selection activeCell="C28" sqref="C28"/>
    </sheetView>
  </sheetViews>
  <sheetFormatPr baseColWidth="10" defaultRowHeight="14" x14ac:dyDescent="0"/>
  <cols>
    <col min="2" max="2" width="10.83203125" style="5"/>
    <col min="3" max="3" width="2.6640625" customWidth="1"/>
    <col min="4" max="4" width="14.1640625" bestFit="1" customWidth="1"/>
    <col min="5" max="5" width="2.6640625" customWidth="1"/>
    <col min="6" max="6" width="17.5" customWidth="1"/>
  </cols>
  <sheetData>
    <row r="2" spans="2:6" ht="26">
      <c r="B2" s="2" t="s">
        <v>3</v>
      </c>
      <c r="D2" s="2" t="s">
        <v>0</v>
      </c>
      <c r="F2" s="2" t="s">
        <v>5</v>
      </c>
    </row>
    <row r="3" spans="2:6">
      <c r="B3" s="5" t="s">
        <v>8</v>
      </c>
      <c r="D3" s="5" t="s">
        <v>20</v>
      </c>
      <c r="F3" t="s">
        <v>66</v>
      </c>
    </row>
    <row r="4" spans="2:6">
      <c r="B4" s="5" t="s">
        <v>9</v>
      </c>
      <c r="D4" s="5" t="s">
        <v>21</v>
      </c>
      <c r="F4" t="s">
        <v>67</v>
      </c>
    </row>
    <row r="5" spans="2:6">
      <c r="B5" s="5" t="s">
        <v>10</v>
      </c>
      <c r="D5" s="5" t="s">
        <v>22</v>
      </c>
    </row>
    <row r="6" spans="2:6">
      <c r="B6" s="5" t="s">
        <v>11</v>
      </c>
      <c r="D6" s="5" t="s">
        <v>23</v>
      </c>
    </row>
    <row r="7" spans="2:6">
      <c r="B7" s="5" t="s">
        <v>12</v>
      </c>
      <c r="D7" s="5" t="s">
        <v>24</v>
      </c>
    </row>
    <row r="8" spans="2:6">
      <c r="B8" s="5" t="s">
        <v>13</v>
      </c>
      <c r="D8" s="5" t="s">
        <v>25</v>
      </c>
    </row>
    <row r="9" spans="2:6">
      <c r="B9" s="5" t="s">
        <v>14</v>
      </c>
      <c r="D9" s="5" t="s">
        <v>26</v>
      </c>
    </row>
    <row r="10" spans="2:6">
      <c r="B10" s="5" t="s">
        <v>15</v>
      </c>
      <c r="D10" s="5" t="s">
        <v>27</v>
      </c>
    </row>
    <row r="11" spans="2:6">
      <c r="B11" s="5" t="s">
        <v>16</v>
      </c>
      <c r="D11" s="5" t="s">
        <v>28</v>
      </c>
    </row>
    <row r="12" spans="2:6">
      <c r="B12" s="5" t="s">
        <v>17</v>
      </c>
      <c r="D12" s="1" t="s">
        <v>29</v>
      </c>
    </row>
    <row r="13" spans="2:6">
      <c r="B13" s="5" t="s">
        <v>18</v>
      </c>
      <c r="D13" s="1" t="s">
        <v>30</v>
      </c>
    </row>
    <row r="14" spans="2:6">
      <c r="B14" s="5" t="s">
        <v>19</v>
      </c>
      <c r="D14" s="1" t="s">
        <v>31</v>
      </c>
    </row>
    <row r="15" spans="2:6">
      <c r="D15" s="1" t="s">
        <v>32</v>
      </c>
    </row>
    <row r="16" spans="2:6">
      <c r="D16" s="1" t="s">
        <v>33</v>
      </c>
    </row>
    <row r="17" spans="4:4">
      <c r="D17" s="1" t="s">
        <v>34</v>
      </c>
    </row>
    <row r="18" spans="4:4">
      <c r="D18" s="1" t="s">
        <v>35</v>
      </c>
    </row>
    <row r="19" spans="4:4">
      <c r="D19" s="1" t="s">
        <v>36</v>
      </c>
    </row>
    <row r="20" spans="4:4">
      <c r="D20" s="1" t="s">
        <v>37</v>
      </c>
    </row>
    <row r="21" spans="4:4">
      <c r="D21" s="1" t="s">
        <v>38</v>
      </c>
    </row>
    <row r="22" spans="4:4">
      <c r="D22" s="1" t="s">
        <v>39</v>
      </c>
    </row>
    <row r="23" spans="4:4">
      <c r="D23" s="1" t="s">
        <v>40</v>
      </c>
    </row>
    <row r="24" spans="4:4">
      <c r="D24" s="1" t="s">
        <v>41</v>
      </c>
    </row>
    <row r="25" spans="4:4">
      <c r="D25" s="1" t="s">
        <v>42</v>
      </c>
    </row>
    <row r="26" spans="4:4">
      <c r="D26" s="1" t="s">
        <v>43</v>
      </c>
    </row>
    <row r="27" spans="4:4">
      <c r="D27" s="1" t="s">
        <v>44</v>
      </c>
    </row>
    <row r="28" spans="4:4">
      <c r="D28" s="1" t="s">
        <v>45</v>
      </c>
    </row>
    <row r="29" spans="4:4">
      <c r="D29" s="1" t="s">
        <v>46</v>
      </c>
    </row>
    <row r="30" spans="4:4">
      <c r="D30" s="1" t="s">
        <v>47</v>
      </c>
    </row>
    <row r="31" spans="4:4">
      <c r="D31" s="1" t="s">
        <v>48</v>
      </c>
    </row>
    <row r="32" spans="4:4">
      <c r="D32" s="1" t="s">
        <v>49</v>
      </c>
    </row>
    <row r="33" spans="4:4">
      <c r="D33" s="1" t="s">
        <v>50</v>
      </c>
    </row>
    <row r="34" spans="4:4">
      <c r="D34" s="1" t="s">
        <v>51</v>
      </c>
    </row>
    <row r="35" spans="4:4">
      <c r="D35" s="1" t="s">
        <v>52</v>
      </c>
    </row>
    <row r="36" spans="4:4">
      <c r="D36" s="1" t="s">
        <v>53</v>
      </c>
    </row>
    <row r="37" spans="4:4">
      <c r="D37" s="1" t="s">
        <v>54</v>
      </c>
    </row>
    <row r="38" spans="4:4">
      <c r="D38" s="1" t="s">
        <v>55</v>
      </c>
    </row>
    <row r="39" spans="4:4">
      <c r="D39" s="1" t="s">
        <v>56</v>
      </c>
    </row>
    <row r="40" spans="4:4">
      <c r="D40" s="1" t="s">
        <v>57</v>
      </c>
    </row>
    <row r="41" spans="4:4">
      <c r="D41" s="1" t="s">
        <v>58</v>
      </c>
    </row>
    <row r="42" spans="4:4">
      <c r="D42" s="1" t="s">
        <v>59</v>
      </c>
    </row>
    <row r="43" spans="4:4">
      <c r="D43" s="1" t="s">
        <v>60</v>
      </c>
    </row>
    <row r="44" spans="4:4">
      <c r="D44" s="1" t="s">
        <v>61</v>
      </c>
    </row>
    <row r="45" spans="4:4">
      <c r="D45" s="1" t="s">
        <v>62</v>
      </c>
    </row>
    <row r="46" spans="4:4">
      <c r="D46" s="1" t="s">
        <v>63</v>
      </c>
    </row>
    <row r="47" spans="4:4">
      <c r="D47" s="1" t="s">
        <v>64</v>
      </c>
    </row>
    <row r="48" spans="4:4">
      <c r="D48" s="1" t="s">
        <v>65</v>
      </c>
    </row>
  </sheetData>
  <sheetProtection algorithmName="SHA-512" hashValue="Hmqrqj8benh0qBDMHbjOgcRkQtM6npTat24h2tiMfhlvJ+Qv8gmHZw/oWinj0AchbkYRkOc7vyAvelp+XmJtbQ==" saltValue="f5h+1X0OX3jFHDgurzwcOA==" spinCount="100000" sheet="1" objects="1" scenarios="1" selectLockedCells="1" selectUnlockedCells="1"/>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87"/>
  <sheetViews>
    <sheetView tabSelected="1" zoomScale="125" zoomScaleNormal="125" zoomScalePageLayoutView="125" workbookViewId="0">
      <selection activeCell="E4" sqref="E4"/>
    </sheetView>
  </sheetViews>
  <sheetFormatPr baseColWidth="10" defaultRowHeight="13" x14ac:dyDescent="0"/>
  <cols>
    <col min="1" max="1" width="12.83203125" style="6" customWidth="1"/>
    <col min="2" max="2" width="16.83203125" style="6" customWidth="1"/>
    <col min="3" max="3" width="23.5" style="6" customWidth="1"/>
    <col min="4" max="4" width="17.6640625" style="6" customWidth="1"/>
    <col min="5" max="5" width="35" style="6" customWidth="1"/>
    <col min="6" max="6" width="30.6640625" style="6" customWidth="1"/>
    <col min="7" max="7" width="10.83203125" style="6" bestFit="1" customWidth="1"/>
    <col min="8" max="8" width="10.1640625" style="6" bestFit="1" customWidth="1"/>
    <col min="9" max="9" width="22" style="6" customWidth="1"/>
    <col min="10" max="16384" width="10.83203125" style="6"/>
  </cols>
  <sheetData>
    <row r="2" spans="1:9" ht="17">
      <c r="A2" s="26" t="s">
        <v>72</v>
      </c>
      <c r="B2" s="26"/>
      <c r="C2" s="26"/>
      <c r="D2" s="26"/>
      <c r="E2" s="26"/>
      <c r="F2" s="26"/>
      <c r="G2" s="26"/>
      <c r="H2" s="26"/>
    </row>
    <row r="3" spans="1:9" ht="17">
      <c r="A3" s="4"/>
      <c r="B3" s="4"/>
      <c r="C3" s="4"/>
      <c r="D3" s="4"/>
      <c r="E3" s="4" t="s">
        <v>1074</v>
      </c>
      <c r="F3" s="4"/>
      <c r="G3" s="4"/>
      <c r="H3" s="4"/>
    </row>
    <row r="4" spans="1:9" ht="17">
      <c r="A4" s="2" t="s">
        <v>0</v>
      </c>
      <c r="B4" s="27" t="s">
        <v>28</v>
      </c>
      <c r="C4" s="28"/>
      <c r="D4" s="4"/>
      <c r="E4" s="4"/>
      <c r="F4" s="4"/>
      <c r="G4" s="4"/>
      <c r="H4" s="4"/>
    </row>
    <row r="6" spans="1:9" ht="26">
      <c r="A6" s="2" t="s">
        <v>3</v>
      </c>
      <c r="B6" s="2" t="s">
        <v>4</v>
      </c>
      <c r="C6" s="2" t="s">
        <v>5</v>
      </c>
      <c r="D6" s="2" t="s">
        <v>1</v>
      </c>
      <c r="E6" s="2" t="s">
        <v>2</v>
      </c>
      <c r="F6" s="2" t="s">
        <v>7</v>
      </c>
      <c r="G6" s="2" t="s">
        <v>68</v>
      </c>
      <c r="H6" s="3" t="s">
        <v>6</v>
      </c>
    </row>
    <row r="7" spans="1:9" ht="44" customHeight="1">
      <c r="A7" s="10" t="s">
        <v>8</v>
      </c>
      <c r="B7" s="10">
        <v>19</v>
      </c>
      <c r="C7" s="11" t="s">
        <v>66</v>
      </c>
      <c r="D7" s="11" t="s">
        <v>354</v>
      </c>
      <c r="E7" s="14" t="s">
        <v>883</v>
      </c>
      <c r="F7" s="14" t="s">
        <v>886</v>
      </c>
      <c r="G7" s="10">
        <v>1</v>
      </c>
      <c r="H7" s="10">
        <v>120</v>
      </c>
      <c r="I7" s="12"/>
    </row>
    <row r="8" spans="1:9" ht="44" customHeight="1">
      <c r="A8" s="10" t="s">
        <v>8</v>
      </c>
      <c r="B8" s="10">
        <v>19</v>
      </c>
      <c r="C8" s="11" t="s">
        <v>66</v>
      </c>
      <c r="D8" s="11" t="s">
        <v>70</v>
      </c>
      <c r="E8" s="14" t="s">
        <v>887</v>
      </c>
      <c r="F8" s="14" t="s">
        <v>888</v>
      </c>
      <c r="G8" s="10">
        <v>1</v>
      </c>
      <c r="H8" s="10">
        <v>108</v>
      </c>
      <c r="I8" s="12"/>
    </row>
    <row r="9" spans="1:9" ht="44" customHeight="1">
      <c r="A9" s="10" t="s">
        <v>8</v>
      </c>
      <c r="B9" s="10">
        <v>20</v>
      </c>
      <c r="C9" s="11" t="s">
        <v>66</v>
      </c>
      <c r="D9" s="11" t="s">
        <v>117</v>
      </c>
      <c r="E9" s="14" t="s">
        <v>889</v>
      </c>
      <c r="F9" s="14" t="s">
        <v>274</v>
      </c>
      <c r="G9" s="10">
        <v>1</v>
      </c>
      <c r="H9" s="10">
        <v>115</v>
      </c>
      <c r="I9" s="12"/>
    </row>
    <row r="10" spans="1:9" ht="44" customHeight="1">
      <c r="A10" s="10" t="s">
        <v>8</v>
      </c>
      <c r="B10" s="10">
        <v>27</v>
      </c>
      <c r="C10" s="11" t="s">
        <v>66</v>
      </c>
      <c r="D10" s="11" t="s">
        <v>69</v>
      </c>
      <c r="E10" s="14" t="s">
        <v>890</v>
      </c>
      <c r="F10" s="14" t="s">
        <v>891</v>
      </c>
      <c r="G10" s="10">
        <v>1</v>
      </c>
      <c r="H10" s="10">
        <v>80</v>
      </c>
      <c r="I10" s="12"/>
    </row>
    <row r="11" spans="1:9" ht="44" customHeight="1">
      <c r="A11" s="10" t="s">
        <v>8</v>
      </c>
      <c r="B11" s="10">
        <v>28</v>
      </c>
      <c r="C11" s="11" t="s">
        <v>66</v>
      </c>
      <c r="D11" s="11" t="s">
        <v>70</v>
      </c>
      <c r="E11" s="14" t="s">
        <v>892</v>
      </c>
      <c r="F11" s="14" t="s">
        <v>893</v>
      </c>
      <c r="G11" s="10">
        <v>1</v>
      </c>
      <c r="H11" s="10">
        <v>240</v>
      </c>
      <c r="I11" s="12"/>
    </row>
    <row r="12" spans="1:9" ht="44" customHeight="1">
      <c r="A12" s="10" t="s">
        <v>9</v>
      </c>
      <c r="B12" s="10">
        <v>24</v>
      </c>
      <c r="C12" s="11" t="s">
        <v>66</v>
      </c>
      <c r="D12" s="11" t="s">
        <v>69</v>
      </c>
      <c r="E12" s="14" t="s">
        <v>894</v>
      </c>
      <c r="F12" s="14" t="s">
        <v>895</v>
      </c>
      <c r="G12" s="10">
        <v>1</v>
      </c>
      <c r="H12" s="10">
        <v>77</v>
      </c>
      <c r="I12" s="12"/>
    </row>
    <row r="13" spans="1:9" ht="44" customHeight="1">
      <c r="A13" s="10" t="s">
        <v>9</v>
      </c>
      <c r="B13" s="10">
        <v>24</v>
      </c>
      <c r="C13" s="11" t="s">
        <v>66</v>
      </c>
      <c r="D13" s="11" t="s">
        <v>896</v>
      </c>
      <c r="E13" s="14" t="s">
        <v>897</v>
      </c>
      <c r="F13" s="14" t="s">
        <v>898</v>
      </c>
      <c r="G13" s="10">
        <v>3</v>
      </c>
      <c r="H13" s="10">
        <v>108</v>
      </c>
      <c r="I13" s="12"/>
    </row>
    <row r="14" spans="1:9" ht="44" customHeight="1">
      <c r="A14" s="10" t="s">
        <v>10</v>
      </c>
      <c r="B14" s="10">
        <v>14</v>
      </c>
      <c r="C14" s="11" t="s">
        <v>66</v>
      </c>
      <c r="D14" s="11" t="s">
        <v>117</v>
      </c>
      <c r="E14" s="14" t="s">
        <v>899</v>
      </c>
      <c r="F14" s="14" t="s">
        <v>274</v>
      </c>
      <c r="G14" s="10">
        <v>1</v>
      </c>
      <c r="H14" s="10">
        <v>75</v>
      </c>
      <c r="I14" s="12"/>
    </row>
    <row r="15" spans="1:9" ht="44" customHeight="1">
      <c r="A15" s="10" t="s">
        <v>12</v>
      </c>
      <c r="B15" s="10">
        <v>12</v>
      </c>
      <c r="C15" s="11" t="s">
        <v>66</v>
      </c>
      <c r="D15" s="11" t="s">
        <v>80</v>
      </c>
      <c r="E15" s="14" t="s">
        <v>900</v>
      </c>
      <c r="F15" s="14" t="s">
        <v>901</v>
      </c>
      <c r="G15" s="10">
        <v>1</v>
      </c>
      <c r="H15" s="10">
        <v>80</v>
      </c>
      <c r="I15" s="12"/>
    </row>
    <row r="16" spans="1:9" ht="45">
      <c r="A16" s="10" t="s">
        <v>12</v>
      </c>
      <c r="B16" s="10">
        <v>25</v>
      </c>
      <c r="C16" s="11" t="s">
        <v>66</v>
      </c>
      <c r="D16" s="11" t="s">
        <v>70</v>
      </c>
      <c r="E16" s="14" t="s">
        <v>902</v>
      </c>
      <c r="F16" s="14" t="s">
        <v>903</v>
      </c>
      <c r="G16" s="10">
        <v>2</v>
      </c>
      <c r="H16" s="10">
        <v>67</v>
      </c>
      <c r="I16" s="12"/>
    </row>
    <row r="17" spans="1:9" ht="44" customHeight="1">
      <c r="A17" s="10" t="s">
        <v>12</v>
      </c>
      <c r="B17" s="10">
        <v>19</v>
      </c>
      <c r="C17" s="11" t="s">
        <v>66</v>
      </c>
      <c r="D17" s="11" t="s">
        <v>354</v>
      </c>
      <c r="E17" s="14" t="s">
        <v>883</v>
      </c>
      <c r="F17" s="14" t="s">
        <v>274</v>
      </c>
      <c r="G17" s="10">
        <v>1</v>
      </c>
      <c r="H17" s="10">
        <v>80</v>
      </c>
      <c r="I17" s="12"/>
    </row>
    <row r="18" spans="1:9" ht="44" customHeight="1">
      <c r="A18" s="10" t="s">
        <v>15</v>
      </c>
      <c r="B18" s="10">
        <v>9</v>
      </c>
      <c r="C18" s="11" t="s">
        <v>66</v>
      </c>
      <c r="D18" s="11" t="s">
        <v>95</v>
      </c>
      <c r="E18" s="14" t="s">
        <v>917</v>
      </c>
      <c r="F18" s="14" t="s">
        <v>904</v>
      </c>
      <c r="G18" s="10">
        <v>1</v>
      </c>
      <c r="H18" s="10">
        <v>37</v>
      </c>
      <c r="I18" s="12"/>
    </row>
    <row r="19" spans="1:9" ht="44" customHeight="1">
      <c r="A19" s="10" t="s">
        <v>15</v>
      </c>
      <c r="B19" s="10">
        <v>10</v>
      </c>
      <c r="C19" s="11" t="s">
        <v>66</v>
      </c>
      <c r="D19" s="11" t="s">
        <v>95</v>
      </c>
      <c r="E19" s="14" t="s">
        <v>917</v>
      </c>
      <c r="F19" s="14" t="s">
        <v>904</v>
      </c>
      <c r="G19" s="10">
        <v>1</v>
      </c>
      <c r="H19" s="10">
        <v>57</v>
      </c>
      <c r="I19" s="12"/>
    </row>
    <row r="20" spans="1:9" ht="44" customHeight="1">
      <c r="A20" s="10" t="s">
        <v>15</v>
      </c>
      <c r="B20" s="10">
        <v>14</v>
      </c>
      <c r="C20" s="11" t="s">
        <v>66</v>
      </c>
      <c r="D20" s="11" t="s">
        <v>95</v>
      </c>
      <c r="E20" s="14" t="s">
        <v>917</v>
      </c>
      <c r="F20" s="14" t="s">
        <v>905</v>
      </c>
      <c r="G20" s="10">
        <v>1</v>
      </c>
      <c r="H20" s="10">
        <v>54</v>
      </c>
      <c r="I20" s="12"/>
    </row>
    <row r="21" spans="1:9" ht="44" customHeight="1">
      <c r="A21" s="10" t="s">
        <v>15</v>
      </c>
      <c r="B21" s="10">
        <v>15</v>
      </c>
      <c r="C21" s="11" t="s">
        <v>66</v>
      </c>
      <c r="D21" s="11" t="s">
        <v>95</v>
      </c>
      <c r="E21" s="14" t="s">
        <v>917</v>
      </c>
      <c r="F21" s="14" t="s">
        <v>905</v>
      </c>
      <c r="G21" s="10">
        <v>1</v>
      </c>
      <c r="H21" s="10">
        <v>43</v>
      </c>
      <c r="I21" s="12"/>
    </row>
    <row r="22" spans="1:9" s="9" customFormat="1" ht="44" customHeight="1">
      <c r="A22" s="11" t="s">
        <v>15</v>
      </c>
      <c r="B22" s="11">
        <v>18</v>
      </c>
      <c r="C22" s="11" t="s">
        <v>66</v>
      </c>
      <c r="D22" s="11" t="s">
        <v>95</v>
      </c>
      <c r="E22" s="14" t="s">
        <v>917</v>
      </c>
      <c r="F22" s="11" t="s">
        <v>906</v>
      </c>
      <c r="G22" s="11">
        <v>1</v>
      </c>
      <c r="H22" s="11">
        <v>42</v>
      </c>
      <c r="I22" s="13"/>
    </row>
    <row r="23" spans="1:9" s="9" customFormat="1" ht="44" customHeight="1">
      <c r="A23" s="11" t="s">
        <v>15</v>
      </c>
      <c r="B23" s="11">
        <v>19</v>
      </c>
      <c r="C23" s="11" t="s">
        <v>66</v>
      </c>
      <c r="D23" s="11" t="s">
        <v>95</v>
      </c>
      <c r="E23" s="14" t="s">
        <v>917</v>
      </c>
      <c r="F23" s="11" t="s">
        <v>906</v>
      </c>
      <c r="G23" s="11">
        <v>1</v>
      </c>
      <c r="H23" s="11">
        <v>38</v>
      </c>
      <c r="I23" s="13"/>
    </row>
    <row r="24" spans="1:9" s="9" customFormat="1" ht="44" customHeight="1">
      <c r="A24" s="11" t="s">
        <v>15</v>
      </c>
      <c r="B24" s="11">
        <v>10</v>
      </c>
      <c r="C24" s="11" t="s">
        <v>67</v>
      </c>
      <c r="D24" s="11" t="s">
        <v>70</v>
      </c>
      <c r="E24" s="11" t="s">
        <v>907</v>
      </c>
      <c r="F24" s="11" t="s">
        <v>908</v>
      </c>
      <c r="G24" s="11">
        <v>1</v>
      </c>
      <c r="H24" s="11">
        <v>0</v>
      </c>
      <c r="I24" s="13"/>
    </row>
    <row r="25" spans="1:9" s="9" customFormat="1" ht="44" customHeight="1">
      <c r="A25" s="11" t="s">
        <v>15</v>
      </c>
      <c r="B25" s="11">
        <v>17</v>
      </c>
      <c r="C25" s="11" t="s">
        <v>67</v>
      </c>
      <c r="D25" s="11" t="s">
        <v>70</v>
      </c>
      <c r="E25" s="11" t="s">
        <v>907</v>
      </c>
      <c r="F25" s="11" t="s">
        <v>908</v>
      </c>
      <c r="G25" s="11">
        <v>1</v>
      </c>
      <c r="H25" s="11">
        <v>0</v>
      </c>
      <c r="I25" s="13"/>
    </row>
    <row r="26" spans="1:9" s="9" customFormat="1" ht="44" customHeight="1">
      <c r="A26" s="11" t="s">
        <v>15</v>
      </c>
      <c r="B26" s="11">
        <v>24</v>
      </c>
      <c r="C26" s="11" t="s">
        <v>67</v>
      </c>
      <c r="D26" s="11" t="s">
        <v>70</v>
      </c>
      <c r="E26" s="11" t="s">
        <v>907</v>
      </c>
      <c r="F26" s="11" t="s">
        <v>908</v>
      </c>
      <c r="G26" s="11">
        <v>1</v>
      </c>
      <c r="H26" s="11">
        <v>1</v>
      </c>
      <c r="I26" s="13"/>
    </row>
    <row r="27" spans="1:9" s="9" customFormat="1" ht="44" customHeight="1">
      <c r="A27" s="11" t="s">
        <v>15</v>
      </c>
      <c r="B27" s="11">
        <v>31</v>
      </c>
      <c r="C27" s="11" t="s">
        <v>67</v>
      </c>
      <c r="D27" s="11" t="s">
        <v>70</v>
      </c>
      <c r="E27" s="11" t="s">
        <v>907</v>
      </c>
      <c r="F27" s="11" t="s">
        <v>908</v>
      </c>
      <c r="G27" s="11">
        <v>1</v>
      </c>
      <c r="H27" s="11">
        <v>0</v>
      </c>
      <c r="I27" s="13"/>
    </row>
    <row r="28" spans="1:9" s="9" customFormat="1" ht="44" customHeight="1">
      <c r="A28" s="11" t="s">
        <v>16</v>
      </c>
      <c r="B28" s="11">
        <v>1</v>
      </c>
      <c r="C28" s="11" t="s">
        <v>66</v>
      </c>
      <c r="D28" s="11" t="s">
        <v>95</v>
      </c>
      <c r="E28" s="14" t="s">
        <v>917</v>
      </c>
      <c r="F28" s="11" t="s">
        <v>909</v>
      </c>
      <c r="G28" s="11">
        <v>1</v>
      </c>
      <c r="H28" s="11">
        <v>30</v>
      </c>
      <c r="I28" s="13"/>
    </row>
    <row r="29" spans="1:9" s="9" customFormat="1" ht="44" customHeight="1">
      <c r="A29" s="11" t="s">
        <v>16</v>
      </c>
      <c r="B29" s="11">
        <v>2</v>
      </c>
      <c r="C29" s="11" t="s">
        <v>66</v>
      </c>
      <c r="D29" s="11" t="s">
        <v>95</v>
      </c>
      <c r="E29" s="14" t="s">
        <v>917</v>
      </c>
      <c r="F29" s="11" t="s">
        <v>909</v>
      </c>
      <c r="G29" s="11">
        <v>1</v>
      </c>
      <c r="H29" s="11">
        <v>40</v>
      </c>
      <c r="I29" s="13"/>
    </row>
    <row r="30" spans="1:9" s="9" customFormat="1" ht="44" customHeight="1">
      <c r="A30" s="11" t="s">
        <v>16</v>
      </c>
      <c r="B30" s="11">
        <v>8</v>
      </c>
      <c r="C30" s="11" t="s">
        <v>66</v>
      </c>
      <c r="D30" s="11" t="s">
        <v>95</v>
      </c>
      <c r="E30" s="14" t="s">
        <v>917</v>
      </c>
      <c r="F30" s="11" t="s">
        <v>910</v>
      </c>
      <c r="G30" s="11">
        <v>1</v>
      </c>
      <c r="H30" s="11">
        <v>47</v>
      </c>
      <c r="I30" s="13"/>
    </row>
    <row r="31" spans="1:9" s="9" customFormat="1" ht="44" customHeight="1">
      <c r="A31" s="11" t="s">
        <v>16</v>
      </c>
      <c r="B31" s="11">
        <v>9</v>
      </c>
      <c r="C31" s="11" t="s">
        <v>66</v>
      </c>
      <c r="D31" s="11" t="s">
        <v>95</v>
      </c>
      <c r="E31" s="14" t="s">
        <v>917</v>
      </c>
      <c r="F31" s="11" t="s">
        <v>910</v>
      </c>
      <c r="G31" s="11">
        <v>1</v>
      </c>
      <c r="H31" s="11">
        <v>37</v>
      </c>
      <c r="I31" s="13"/>
    </row>
    <row r="32" spans="1:9" s="9" customFormat="1" ht="44" customHeight="1">
      <c r="A32" s="11" t="s">
        <v>16</v>
      </c>
      <c r="B32" s="11">
        <v>30</v>
      </c>
      <c r="C32" s="11" t="s">
        <v>66</v>
      </c>
      <c r="D32" s="11" t="s">
        <v>95</v>
      </c>
      <c r="E32" s="14" t="s">
        <v>917</v>
      </c>
      <c r="F32" s="11" t="s">
        <v>911</v>
      </c>
      <c r="G32" s="11">
        <v>1</v>
      </c>
      <c r="H32" s="11">
        <v>44</v>
      </c>
      <c r="I32" s="13"/>
    </row>
    <row r="33" spans="1:9" s="9" customFormat="1" ht="44" customHeight="1">
      <c r="A33" s="11" t="s">
        <v>17</v>
      </c>
      <c r="B33" s="11">
        <v>16</v>
      </c>
      <c r="C33" s="11" t="s">
        <v>66</v>
      </c>
      <c r="D33" s="11" t="s">
        <v>95</v>
      </c>
      <c r="E33" s="14" t="s">
        <v>917</v>
      </c>
      <c r="F33" s="11" t="s">
        <v>912</v>
      </c>
      <c r="G33" s="11">
        <v>1</v>
      </c>
      <c r="H33" s="11">
        <v>37</v>
      </c>
      <c r="I33" s="13"/>
    </row>
    <row r="34" spans="1:9" s="9" customFormat="1" ht="44" customHeight="1">
      <c r="A34" s="11" t="s">
        <v>17</v>
      </c>
      <c r="B34" s="11">
        <v>19</v>
      </c>
      <c r="C34" s="11" t="s">
        <v>66</v>
      </c>
      <c r="D34" s="11" t="s">
        <v>69</v>
      </c>
      <c r="E34" s="11" t="s">
        <v>913</v>
      </c>
      <c r="F34" s="11" t="s">
        <v>914</v>
      </c>
      <c r="G34" s="11">
        <v>1</v>
      </c>
      <c r="H34" s="11">
        <v>84</v>
      </c>
      <c r="I34" s="13"/>
    </row>
    <row r="35" spans="1:9" s="9" customFormat="1" ht="44" customHeight="1">
      <c r="A35" s="11" t="s">
        <v>17</v>
      </c>
      <c r="B35" s="11">
        <v>20</v>
      </c>
      <c r="C35" s="11" t="s">
        <v>66</v>
      </c>
      <c r="D35" s="11" t="s">
        <v>69</v>
      </c>
      <c r="E35" s="11" t="s">
        <v>915</v>
      </c>
      <c r="F35" s="11" t="s">
        <v>916</v>
      </c>
      <c r="G35" s="11">
        <v>1</v>
      </c>
      <c r="H35" s="11">
        <v>321</v>
      </c>
      <c r="I35" s="13"/>
    </row>
    <row r="36" spans="1:9" s="9" customFormat="1" ht="44" customHeight="1">
      <c r="A36" s="11" t="s">
        <v>17</v>
      </c>
      <c r="B36" s="11">
        <v>21</v>
      </c>
      <c r="C36" s="11" t="s">
        <v>66</v>
      </c>
      <c r="D36" s="11" t="s">
        <v>95</v>
      </c>
      <c r="E36" s="14" t="s">
        <v>917</v>
      </c>
      <c r="F36" s="11" t="s">
        <v>901</v>
      </c>
      <c r="G36" s="11">
        <v>1</v>
      </c>
      <c r="H36" s="11">
        <v>25</v>
      </c>
      <c r="I36" s="13"/>
    </row>
    <row r="37" spans="1:9" s="9" customFormat="1" ht="44" customHeight="1">
      <c r="A37" s="11" t="s">
        <v>17</v>
      </c>
      <c r="B37" s="11">
        <v>25</v>
      </c>
      <c r="C37" s="11" t="s">
        <v>66</v>
      </c>
      <c r="D37" s="11" t="s">
        <v>95</v>
      </c>
      <c r="E37" s="11" t="s">
        <v>917</v>
      </c>
      <c r="F37" s="11" t="s">
        <v>918</v>
      </c>
      <c r="G37" s="11">
        <v>1</v>
      </c>
      <c r="H37" s="11">
        <v>45</v>
      </c>
      <c r="I37" s="13"/>
    </row>
    <row r="38" spans="1:9" s="9" customFormat="1" ht="44" customHeight="1">
      <c r="A38" s="11" t="s">
        <v>17</v>
      </c>
      <c r="B38" s="11">
        <v>27</v>
      </c>
      <c r="C38" s="11" t="s">
        <v>66</v>
      </c>
      <c r="D38" s="11" t="s">
        <v>95</v>
      </c>
      <c r="E38" s="11" t="s">
        <v>917</v>
      </c>
      <c r="F38" s="11" t="s">
        <v>919</v>
      </c>
      <c r="G38" s="11">
        <v>1</v>
      </c>
      <c r="H38" s="11">
        <v>39</v>
      </c>
      <c r="I38" s="13"/>
    </row>
    <row r="39" spans="1:9" s="9" customFormat="1" ht="44" customHeight="1">
      <c r="A39" s="11" t="s">
        <v>17</v>
      </c>
      <c r="B39" s="11">
        <v>28</v>
      </c>
      <c r="C39" s="11" t="s">
        <v>66</v>
      </c>
      <c r="D39" s="11" t="s">
        <v>95</v>
      </c>
      <c r="E39" s="11" t="s">
        <v>917</v>
      </c>
      <c r="F39" s="11" t="s">
        <v>919</v>
      </c>
      <c r="G39" s="11">
        <v>1</v>
      </c>
      <c r="H39" s="11">
        <v>37</v>
      </c>
      <c r="I39" s="13"/>
    </row>
    <row r="40" spans="1:9" s="9" customFormat="1" ht="44" customHeight="1">
      <c r="A40" s="11" t="s">
        <v>17</v>
      </c>
      <c r="B40" s="11">
        <v>30</v>
      </c>
      <c r="C40" s="11" t="s">
        <v>66</v>
      </c>
      <c r="D40" s="11" t="s">
        <v>95</v>
      </c>
      <c r="E40" s="11" t="s">
        <v>917</v>
      </c>
      <c r="F40" s="11" t="s">
        <v>920</v>
      </c>
      <c r="G40" s="11">
        <v>1</v>
      </c>
      <c r="H40" s="11">
        <v>43</v>
      </c>
      <c r="I40" s="13"/>
    </row>
    <row r="41" spans="1:9" s="9" customFormat="1" ht="44" customHeight="1">
      <c r="A41" s="11" t="s">
        <v>17</v>
      </c>
      <c r="B41" s="11">
        <v>31</v>
      </c>
      <c r="C41" s="11" t="s">
        <v>66</v>
      </c>
      <c r="D41" s="11" t="s">
        <v>95</v>
      </c>
      <c r="E41" s="11" t="s">
        <v>917</v>
      </c>
      <c r="F41" s="11" t="s">
        <v>920</v>
      </c>
      <c r="G41" s="11">
        <v>1</v>
      </c>
      <c r="H41" s="11">
        <v>40</v>
      </c>
      <c r="I41" s="13"/>
    </row>
    <row r="42" spans="1:9" s="9" customFormat="1" ht="44" customHeight="1">
      <c r="A42" s="11" t="s">
        <v>17</v>
      </c>
      <c r="B42" s="11">
        <v>4</v>
      </c>
      <c r="C42" s="11" t="s">
        <v>66</v>
      </c>
      <c r="D42" s="11" t="s">
        <v>69</v>
      </c>
      <c r="E42" s="11" t="s">
        <v>921</v>
      </c>
      <c r="F42" s="11" t="s">
        <v>274</v>
      </c>
      <c r="G42" s="11">
        <v>1</v>
      </c>
      <c r="H42" s="11">
        <v>60</v>
      </c>
      <c r="I42" s="13"/>
    </row>
    <row r="43" spans="1:9" s="9" customFormat="1" ht="44" customHeight="1">
      <c r="A43" s="11" t="s">
        <v>17</v>
      </c>
      <c r="B43" s="11">
        <v>17</v>
      </c>
      <c r="C43" s="11" t="s">
        <v>66</v>
      </c>
      <c r="D43" s="11" t="s">
        <v>117</v>
      </c>
      <c r="E43" s="11" t="s">
        <v>922</v>
      </c>
      <c r="F43" s="11" t="s">
        <v>274</v>
      </c>
      <c r="G43" s="11">
        <v>1</v>
      </c>
      <c r="H43" s="11">
        <v>3</v>
      </c>
      <c r="I43" s="13"/>
    </row>
    <row r="44" spans="1:9" s="9" customFormat="1" ht="44" customHeight="1">
      <c r="A44" s="11" t="s">
        <v>18</v>
      </c>
      <c r="B44" s="11">
        <v>22</v>
      </c>
      <c r="C44" s="11" t="s">
        <v>66</v>
      </c>
      <c r="D44" s="11" t="s">
        <v>80</v>
      </c>
      <c r="E44" s="11" t="s">
        <v>923</v>
      </c>
      <c r="F44" s="11" t="s">
        <v>924</v>
      </c>
      <c r="G44" s="11">
        <v>1</v>
      </c>
      <c r="H44" s="11">
        <v>35</v>
      </c>
      <c r="I44" s="13"/>
    </row>
    <row r="45" spans="1:9" s="9" customFormat="1" ht="44" customHeight="1">
      <c r="A45" s="11" t="s">
        <v>18</v>
      </c>
      <c r="B45" s="11">
        <v>23</v>
      </c>
      <c r="C45" s="11" t="s">
        <v>66</v>
      </c>
      <c r="D45" s="11" t="s">
        <v>80</v>
      </c>
      <c r="E45" s="11" t="s">
        <v>923</v>
      </c>
      <c r="F45" s="11" t="s">
        <v>543</v>
      </c>
      <c r="G45" s="11">
        <v>1</v>
      </c>
      <c r="H45" s="11">
        <v>35</v>
      </c>
      <c r="I45" s="13"/>
    </row>
    <row r="46" spans="1:9" s="9" customFormat="1" ht="44" customHeight="1">
      <c r="A46" s="11" t="s">
        <v>18</v>
      </c>
      <c r="B46" s="11">
        <v>24</v>
      </c>
      <c r="C46" s="11" t="s">
        <v>66</v>
      </c>
      <c r="D46" s="11" t="s">
        <v>80</v>
      </c>
      <c r="E46" s="11" t="s">
        <v>923</v>
      </c>
      <c r="F46" s="11" t="s">
        <v>441</v>
      </c>
      <c r="G46" s="11">
        <v>1</v>
      </c>
      <c r="H46" s="11">
        <v>37</v>
      </c>
      <c r="I46" s="13"/>
    </row>
    <row r="47" spans="1:9" s="9" customFormat="1" ht="44" customHeight="1">
      <c r="A47" s="11" t="s">
        <v>18</v>
      </c>
      <c r="B47" s="11">
        <v>28</v>
      </c>
      <c r="C47" s="11" t="s">
        <v>66</v>
      </c>
      <c r="D47" s="11" t="s">
        <v>80</v>
      </c>
      <c r="E47" s="11" t="s">
        <v>923</v>
      </c>
      <c r="F47" s="11" t="s">
        <v>925</v>
      </c>
      <c r="G47" s="11">
        <v>1</v>
      </c>
      <c r="H47" s="11">
        <v>35</v>
      </c>
      <c r="I47" s="13"/>
    </row>
    <row r="48" spans="1:9" s="9" customFormat="1" ht="44" customHeight="1">
      <c r="A48" s="11" t="s">
        <v>18</v>
      </c>
      <c r="B48" s="11">
        <v>24</v>
      </c>
      <c r="C48" s="11" t="s">
        <v>66</v>
      </c>
      <c r="D48" s="11" t="s">
        <v>70</v>
      </c>
      <c r="E48" s="11" t="s">
        <v>926</v>
      </c>
      <c r="F48" s="11" t="s">
        <v>927</v>
      </c>
      <c r="G48" s="11">
        <v>1</v>
      </c>
      <c r="H48" s="11">
        <v>70</v>
      </c>
      <c r="I48" s="13"/>
    </row>
    <row r="49" spans="1:9" s="9" customFormat="1" ht="44" customHeight="1">
      <c r="A49" s="11" t="s">
        <v>18</v>
      </c>
      <c r="B49" s="11">
        <v>25</v>
      </c>
      <c r="C49" s="11" t="s">
        <v>66</v>
      </c>
      <c r="D49" s="11" t="s">
        <v>70</v>
      </c>
      <c r="E49" s="11" t="s">
        <v>926</v>
      </c>
      <c r="F49" s="11" t="s">
        <v>928</v>
      </c>
      <c r="G49" s="11">
        <v>1</v>
      </c>
      <c r="H49" s="11">
        <v>55</v>
      </c>
      <c r="I49" s="13"/>
    </row>
    <row r="50" spans="1:9" s="9" customFormat="1" ht="44" customHeight="1">
      <c r="A50" s="11" t="s">
        <v>18</v>
      </c>
      <c r="B50" s="11">
        <v>27</v>
      </c>
      <c r="C50" s="11" t="s">
        <v>66</v>
      </c>
      <c r="D50" s="11" t="s">
        <v>70</v>
      </c>
      <c r="E50" s="11" t="s">
        <v>926</v>
      </c>
      <c r="F50" s="11" t="s">
        <v>929</v>
      </c>
      <c r="G50" s="11">
        <v>1</v>
      </c>
      <c r="H50" s="11">
        <v>50</v>
      </c>
      <c r="I50" s="13"/>
    </row>
    <row r="51" spans="1:9" s="9" customFormat="1" ht="44" customHeight="1">
      <c r="A51" s="11" t="s">
        <v>18</v>
      </c>
      <c r="B51" s="11">
        <v>17</v>
      </c>
      <c r="C51" s="11" t="s">
        <v>66</v>
      </c>
      <c r="D51" s="11" t="s">
        <v>85</v>
      </c>
      <c r="E51" s="11" t="s">
        <v>930</v>
      </c>
      <c r="F51" s="11" t="s">
        <v>931</v>
      </c>
      <c r="G51" s="11">
        <v>1</v>
      </c>
      <c r="H51" s="11">
        <v>25</v>
      </c>
      <c r="I51" s="13"/>
    </row>
    <row r="52" spans="1:9" s="9" customFormat="1" ht="44" customHeight="1">
      <c r="A52" s="11" t="s">
        <v>18</v>
      </c>
      <c r="B52" s="11">
        <v>18</v>
      </c>
      <c r="C52" s="11" t="s">
        <v>66</v>
      </c>
      <c r="D52" s="11" t="s">
        <v>85</v>
      </c>
      <c r="E52" s="11" t="s">
        <v>930</v>
      </c>
      <c r="F52" s="11" t="s">
        <v>932</v>
      </c>
      <c r="G52" s="11">
        <v>1</v>
      </c>
      <c r="H52" s="11">
        <v>17</v>
      </c>
      <c r="I52" s="13"/>
    </row>
    <row r="53" spans="1:9" s="9" customFormat="1" ht="44" customHeight="1">
      <c r="A53" s="11" t="s">
        <v>18</v>
      </c>
      <c r="B53" s="11">
        <v>16</v>
      </c>
      <c r="C53" s="11" t="s">
        <v>66</v>
      </c>
      <c r="D53" s="11" t="s">
        <v>933</v>
      </c>
      <c r="E53" s="11" t="s">
        <v>934</v>
      </c>
      <c r="F53" s="11" t="s">
        <v>935</v>
      </c>
      <c r="G53" s="11">
        <v>1</v>
      </c>
      <c r="H53" s="11">
        <v>36</v>
      </c>
      <c r="I53" s="13"/>
    </row>
    <row r="54" spans="1:9" s="9" customFormat="1" ht="44" customHeight="1">
      <c r="A54" s="11" t="s">
        <v>18</v>
      </c>
      <c r="B54" s="11">
        <v>6</v>
      </c>
      <c r="C54" s="11" t="s">
        <v>66</v>
      </c>
      <c r="D54" s="11" t="s">
        <v>95</v>
      </c>
      <c r="E54" s="11" t="s">
        <v>917</v>
      </c>
      <c r="F54" s="11" t="s">
        <v>909</v>
      </c>
      <c r="G54" s="11">
        <v>1</v>
      </c>
      <c r="H54" s="11">
        <v>42</v>
      </c>
      <c r="I54" s="13"/>
    </row>
    <row r="55" spans="1:9" s="9" customFormat="1" ht="44" customHeight="1">
      <c r="A55" s="11" t="s">
        <v>18</v>
      </c>
      <c r="B55" s="11">
        <v>10</v>
      </c>
      <c r="C55" s="11" t="s">
        <v>66</v>
      </c>
      <c r="D55" s="11" t="s">
        <v>95</v>
      </c>
      <c r="E55" s="11" t="s">
        <v>917</v>
      </c>
      <c r="F55" s="11" t="s">
        <v>936</v>
      </c>
      <c r="G55" s="11">
        <v>1</v>
      </c>
      <c r="H55" s="11">
        <v>39</v>
      </c>
      <c r="I55" s="13"/>
    </row>
    <row r="56" spans="1:9" s="9" customFormat="1" ht="44" customHeight="1">
      <c r="A56" s="11" t="s">
        <v>18</v>
      </c>
      <c r="B56" s="11">
        <v>11</v>
      </c>
      <c r="C56" s="11" t="s">
        <v>66</v>
      </c>
      <c r="D56" s="11" t="s">
        <v>95</v>
      </c>
      <c r="E56" s="11" t="s">
        <v>917</v>
      </c>
      <c r="F56" s="11" t="s">
        <v>936</v>
      </c>
      <c r="G56" s="11">
        <v>1</v>
      </c>
      <c r="H56" s="11">
        <v>37</v>
      </c>
      <c r="I56" s="13"/>
    </row>
    <row r="57" spans="1:9" s="9" customFormat="1" ht="44" customHeight="1">
      <c r="A57" s="11" t="s">
        <v>18</v>
      </c>
      <c r="B57" s="11">
        <v>17</v>
      </c>
      <c r="C57" s="11" t="s">
        <v>66</v>
      </c>
      <c r="D57" s="11" t="s">
        <v>95</v>
      </c>
      <c r="E57" s="11" t="s">
        <v>917</v>
      </c>
      <c r="F57" s="11" t="s">
        <v>937</v>
      </c>
      <c r="G57" s="11">
        <v>1</v>
      </c>
      <c r="H57" s="11">
        <v>39</v>
      </c>
      <c r="I57" s="13"/>
    </row>
    <row r="58" spans="1:9" s="9" customFormat="1" ht="44" customHeight="1">
      <c r="A58" s="11" t="s">
        <v>18</v>
      </c>
      <c r="B58" s="11">
        <v>18</v>
      </c>
      <c r="C58" s="11" t="s">
        <v>66</v>
      </c>
      <c r="D58" s="11" t="s">
        <v>95</v>
      </c>
      <c r="E58" s="11" t="s">
        <v>917</v>
      </c>
      <c r="F58" s="11" t="s">
        <v>937</v>
      </c>
      <c r="G58" s="11">
        <v>1</v>
      </c>
      <c r="H58" s="11">
        <v>35</v>
      </c>
      <c r="I58" s="13"/>
    </row>
    <row r="59" spans="1:9" s="9" customFormat="1" ht="44" customHeight="1">
      <c r="A59" s="11" t="s">
        <v>18</v>
      </c>
      <c r="B59" s="11">
        <v>21</v>
      </c>
      <c r="C59" s="11" t="s">
        <v>66</v>
      </c>
      <c r="D59" s="11" t="s">
        <v>95</v>
      </c>
      <c r="E59" s="11" t="s">
        <v>917</v>
      </c>
      <c r="F59" s="11" t="s">
        <v>938</v>
      </c>
      <c r="G59" s="11">
        <v>1</v>
      </c>
      <c r="H59" s="11">
        <v>43</v>
      </c>
      <c r="I59" s="13"/>
    </row>
    <row r="60" spans="1:9" s="9" customFormat="1" ht="44" customHeight="1">
      <c r="A60" s="11" t="s">
        <v>18</v>
      </c>
      <c r="B60" s="11">
        <v>22</v>
      </c>
      <c r="C60" s="11" t="s">
        <v>66</v>
      </c>
      <c r="D60" s="11" t="s">
        <v>95</v>
      </c>
      <c r="E60" s="11" t="s">
        <v>917</v>
      </c>
      <c r="F60" s="11" t="s">
        <v>938</v>
      </c>
      <c r="G60" s="11">
        <v>1</v>
      </c>
      <c r="H60" s="11">
        <v>39</v>
      </c>
      <c r="I60" s="13"/>
    </row>
    <row r="61" spans="1:9" s="9" customFormat="1" ht="44" customHeight="1">
      <c r="A61" s="11" t="s">
        <v>18</v>
      </c>
      <c r="B61" s="11">
        <v>27</v>
      </c>
      <c r="C61" s="11" t="s">
        <v>66</v>
      </c>
      <c r="D61" s="11" t="s">
        <v>95</v>
      </c>
      <c r="E61" s="11" t="s">
        <v>917</v>
      </c>
      <c r="F61" s="11" t="s">
        <v>939</v>
      </c>
      <c r="G61" s="11">
        <v>1</v>
      </c>
      <c r="H61" s="11">
        <v>39</v>
      </c>
      <c r="I61" s="13"/>
    </row>
    <row r="62" spans="1:9" s="9" customFormat="1" ht="44" customHeight="1">
      <c r="A62" s="11" t="s">
        <v>18</v>
      </c>
      <c r="B62" s="11">
        <v>28</v>
      </c>
      <c r="C62" s="11" t="s">
        <v>66</v>
      </c>
      <c r="D62" s="11" t="s">
        <v>95</v>
      </c>
      <c r="E62" s="11" t="s">
        <v>917</v>
      </c>
      <c r="F62" s="11" t="s">
        <v>939</v>
      </c>
      <c r="G62" s="11">
        <v>1</v>
      </c>
      <c r="H62" s="11">
        <v>44</v>
      </c>
      <c r="I62" s="13"/>
    </row>
    <row r="63" spans="1:9" s="9" customFormat="1" ht="44" customHeight="1">
      <c r="A63" s="11" t="s">
        <v>18</v>
      </c>
      <c r="B63" s="11">
        <v>29</v>
      </c>
      <c r="C63" s="11" t="s">
        <v>66</v>
      </c>
      <c r="D63" s="11" t="s">
        <v>95</v>
      </c>
      <c r="E63" s="11" t="s">
        <v>917</v>
      </c>
      <c r="F63" s="11" t="s">
        <v>940</v>
      </c>
      <c r="G63" s="11">
        <v>1</v>
      </c>
      <c r="H63" s="11">
        <v>35</v>
      </c>
      <c r="I63" s="13"/>
    </row>
    <row r="64" spans="1:9" s="9" customFormat="1" ht="44" customHeight="1">
      <c r="A64" s="11" t="s">
        <v>18</v>
      </c>
      <c r="B64" s="11">
        <v>30</v>
      </c>
      <c r="C64" s="11" t="s">
        <v>66</v>
      </c>
      <c r="D64" s="11" t="s">
        <v>95</v>
      </c>
      <c r="E64" s="11" t="s">
        <v>917</v>
      </c>
      <c r="F64" s="11" t="s">
        <v>895</v>
      </c>
      <c r="G64" s="11">
        <v>1</v>
      </c>
      <c r="H64" s="11">
        <v>36</v>
      </c>
      <c r="I64" s="13"/>
    </row>
    <row r="65" spans="1:9" s="9" customFormat="1" ht="44" customHeight="1">
      <c r="A65" s="11" t="s">
        <v>18</v>
      </c>
      <c r="B65" s="11">
        <v>14</v>
      </c>
      <c r="C65" s="11" t="s">
        <v>66</v>
      </c>
      <c r="D65" s="11" t="s">
        <v>84</v>
      </c>
      <c r="E65" s="11" t="s">
        <v>173</v>
      </c>
      <c r="F65" s="11" t="s">
        <v>941</v>
      </c>
      <c r="G65" s="11">
        <v>1</v>
      </c>
      <c r="H65" s="11">
        <v>37</v>
      </c>
      <c r="I65" s="13"/>
    </row>
    <row r="66" spans="1:9" s="9" customFormat="1" ht="44" customHeight="1">
      <c r="A66" s="11" t="s">
        <v>18</v>
      </c>
      <c r="B66" s="11">
        <v>15</v>
      </c>
      <c r="C66" s="11" t="s">
        <v>66</v>
      </c>
      <c r="D66" s="11" t="s">
        <v>84</v>
      </c>
      <c r="E66" s="11" t="s">
        <v>173</v>
      </c>
      <c r="F66" s="11" t="s">
        <v>941</v>
      </c>
      <c r="G66" s="11">
        <v>1</v>
      </c>
      <c r="H66" s="11">
        <v>35</v>
      </c>
      <c r="I66" s="13"/>
    </row>
    <row r="67" spans="1:9" s="9" customFormat="1" ht="44" customHeight="1">
      <c r="A67" s="11" t="s">
        <v>19</v>
      </c>
      <c r="B67" s="11">
        <v>15</v>
      </c>
      <c r="C67" s="11" t="s">
        <v>66</v>
      </c>
      <c r="D67" s="11" t="s">
        <v>117</v>
      </c>
      <c r="E67" s="11" t="s">
        <v>884</v>
      </c>
      <c r="F67" s="11" t="s">
        <v>274</v>
      </c>
      <c r="G67" s="11">
        <v>1</v>
      </c>
      <c r="H67" s="11">
        <v>60</v>
      </c>
      <c r="I67" s="13"/>
    </row>
    <row r="68" spans="1:9" s="9" customFormat="1" ht="44" customHeight="1">
      <c r="A68" s="11" t="s">
        <v>19</v>
      </c>
      <c r="B68" s="11">
        <v>21</v>
      </c>
      <c r="C68" s="11" t="s">
        <v>66</v>
      </c>
      <c r="D68" s="11" t="s">
        <v>117</v>
      </c>
      <c r="E68" s="11" t="s">
        <v>885</v>
      </c>
      <c r="F68" s="11" t="s">
        <v>274</v>
      </c>
      <c r="G68" s="11">
        <v>1</v>
      </c>
      <c r="H68" s="11">
        <v>70</v>
      </c>
      <c r="I68" s="13"/>
    </row>
    <row r="69" spans="1:9" s="9" customFormat="1" ht="44" customHeight="1">
      <c r="A69" s="11" t="s">
        <v>19</v>
      </c>
      <c r="B69" s="11">
        <v>18</v>
      </c>
      <c r="C69" s="11" t="s">
        <v>66</v>
      </c>
      <c r="D69" s="11" t="s">
        <v>84</v>
      </c>
      <c r="E69" s="11" t="s">
        <v>544</v>
      </c>
      <c r="F69" s="11" t="s">
        <v>543</v>
      </c>
      <c r="G69" s="11">
        <v>1</v>
      </c>
      <c r="H69" s="11">
        <v>45</v>
      </c>
      <c r="I69" s="13"/>
    </row>
    <row r="70" spans="1:9" s="9" customFormat="1" ht="15">
      <c r="A70" s="11"/>
      <c r="B70" s="11"/>
      <c r="C70" s="11"/>
      <c r="D70" s="11"/>
      <c r="E70" s="11"/>
      <c r="F70" s="11"/>
      <c r="G70" s="11"/>
      <c r="H70" s="11"/>
      <c r="I70" s="13"/>
    </row>
    <row r="71" spans="1:9" s="9" customFormat="1" ht="15">
      <c r="A71" s="11"/>
      <c r="B71" s="11"/>
      <c r="C71" s="11"/>
      <c r="D71" s="11"/>
      <c r="E71" s="11"/>
      <c r="F71" s="11"/>
      <c r="G71" s="11"/>
      <c r="H71" s="11"/>
      <c r="I71" s="13"/>
    </row>
    <row r="72" spans="1:9" s="9" customFormat="1" ht="15">
      <c r="A72" s="11"/>
      <c r="B72" s="11"/>
      <c r="C72" s="11"/>
      <c r="D72" s="11"/>
      <c r="E72" s="11"/>
      <c r="F72" s="11"/>
      <c r="G72" s="11"/>
      <c r="H72" s="11"/>
      <c r="I72" s="13"/>
    </row>
    <row r="73" spans="1:9" s="9" customFormat="1" ht="15">
      <c r="A73" s="11"/>
      <c r="B73" s="11"/>
      <c r="C73" s="11"/>
      <c r="D73" s="11"/>
      <c r="E73" s="11"/>
      <c r="F73" s="11"/>
      <c r="G73" s="11"/>
      <c r="H73" s="11"/>
      <c r="I73" s="13"/>
    </row>
    <row r="74" spans="1:9" s="9" customFormat="1" ht="15">
      <c r="A74" s="11"/>
      <c r="B74" s="11"/>
      <c r="C74" s="11"/>
      <c r="D74" s="11"/>
      <c r="E74" s="11"/>
      <c r="F74" s="11"/>
      <c r="G74" s="11"/>
      <c r="H74" s="11"/>
      <c r="I74" s="13"/>
    </row>
    <row r="75" spans="1:9" s="9" customFormat="1" ht="15">
      <c r="A75" s="11"/>
      <c r="B75" s="11"/>
      <c r="C75" s="11"/>
      <c r="D75" s="11"/>
      <c r="E75" s="11"/>
      <c r="F75" s="11"/>
      <c r="G75" s="11"/>
      <c r="H75" s="11"/>
      <c r="I75" s="13"/>
    </row>
    <row r="76" spans="1:9" s="9" customFormat="1" ht="15">
      <c r="A76" s="11"/>
      <c r="B76" s="11"/>
      <c r="C76" s="11"/>
      <c r="D76" s="11"/>
      <c r="E76" s="11"/>
      <c r="F76" s="11"/>
      <c r="G76" s="11"/>
      <c r="H76" s="11"/>
      <c r="I76" s="13"/>
    </row>
    <row r="77" spans="1:9" s="9" customFormat="1" ht="15">
      <c r="A77" s="11"/>
      <c r="B77" s="11"/>
      <c r="C77" s="11"/>
      <c r="D77" s="11"/>
      <c r="E77" s="11"/>
      <c r="F77" s="11"/>
      <c r="G77" s="11"/>
      <c r="H77" s="11"/>
      <c r="I77" s="13"/>
    </row>
    <row r="78" spans="1:9" s="9" customFormat="1" ht="15">
      <c r="A78" s="11"/>
      <c r="B78" s="11"/>
      <c r="C78" s="11"/>
      <c r="D78" s="11"/>
      <c r="E78" s="11"/>
      <c r="F78" s="11"/>
      <c r="G78" s="11"/>
      <c r="H78" s="11"/>
      <c r="I78" s="13"/>
    </row>
    <row r="79" spans="1:9" s="9" customFormat="1" ht="15">
      <c r="A79" s="11"/>
      <c r="B79" s="11"/>
      <c r="C79" s="11"/>
      <c r="D79" s="11"/>
      <c r="E79" s="11"/>
      <c r="F79" s="11"/>
      <c r="G79" s="11"/>
      <c r="H79" s="11"/>
      <c r="I79" s="13"/>
    </row>
    <row r="80" spans="1:9" s="9" customFormat="1" ht="15">
      <c r="A80" s="11"/>
      <c r="B80" s="11"/>
      <c r="C80" s="11"/>
      <c r="D80" s="11"/>
      <c r="E80" s="11"/>
      <c r="F80" s="11"/>
      <c r="G80" s="11"/>
      <c r="H80" s="11"/>
      <c r="I80" s="13"/>
    </row>
    <row r="81" spans="1:9" s="9" customFormat="1" ht="15">
      <c r="A81" s="11"/>
      <c r="B81" s="11"/>
      <c r="C81" s="11"/>
      <c r="D81" s="11"/>
      <c r="E81" s="11"/>
      <c r="F81" s="11"/>
      <c r="G81" s="11"/>
      <c r="H81" s="11"/>
      <c r="I81" s="13"/>
    </row>
    <row r="82" spans="1:9" s="9" customFormat="1" ht="15">
      <c r="A82" s="11"/>
      <c r="B82" s="11"/>
      <c r="C82" s="11"/>
      <c r="D82" s="11"/>
      <c r="E82" s="11"/>
      <c r="F82" s="11"/>
      <c r="G82" s="11"/>
      <c r="H82" s="11"/>
      <c r="I82" s="13"/>
    </row>
    <row r="83" spans="1:9" s="9" customFormat="1" ht="15">
      <c r="A83" s="11"/>
      <c r="B83" s="11"/>
      <c r="C83" s="11"/>
      <c r="D83" s="11"/>
      <c r="E83" s="11"/>
      <c r="F83" s="11"/>
      <c r="G83" s="11"/>
      <c r="H83" s="11"/>
      <c r="I83" s="13"/>
    </row>
    <row r="84" spans="1:9" s="9" customFormat="1" ht="15">
      <c r="A84" s="11"/>
      <c r="B84" s="11"/>
      <c r="C84" s="11"/>
      <c r="D84" s="11"/>
      <c r="E84" s="11"/>
      <c r="F84" s="11"/>
      <c r="G84" s="11"/>
      <c r="H84" s="11"/>
      <c r="I84" s="13"/>
    </row>
    <row r="85" spans="1:9" s="9" customFormat="1" ht="15">
      <c r="A85" s="11"/>
      <c r="B85" s="11"/>
      <c r="C85" s="11"/>
      <c r="D85" s="11"/>
      <c r="E85" s="11"/>
      <c r="F85" s="11"/>
      <c r="G85" s="11"/>
      <c r="H85" s="11"/>
      <c r="I85" s="13"/>
    </row>
    <row r="86" spans="1:9" s="9" customFormat="1" ht="15">
      <c r="A86" s="11"/>
      <c r="B86" s="11"/>
      <c r="C86" s="11"/>
      <c r="D86" s="11"/>
      <c r="E86" s="11"/>
      <c r="F86" s="11"/>
      <c r="G86" s="11"/>
      <c r="H86" s="11"/>
      <c r="I86" s="13"/>
    </row>
    <row r="87" spans="1:9" s="9" customFormat="1" ht="15">
      <c r="A87" s="11"/>
      <c r="B87" s="11"/>
      <c r="C87" s="11"/>
      <c r="D87" s="11"/>
      <c r="E87" s="11"/>
      <c r="F87" s="11"/>
      <c r="G87" s="11"/>
      <c r="H87" s="11"/>
      <c r="I87" s="13"/>
    </row>
    <row r="88" spans="1:9" s="9" customFormat="1" ht="15">
      <c r="A88" s="11"/>
      <c r="B88" s="11"/>
      <c r="C88" s="11"/>
      <c r="D88" s="11"/>
      <c r="E88" s="11"/>
      <c r="F88" s="11"/>
      <c r="G88" s="11"/>
      <c r="H88" s="11"/>
      <c r="I88" s="13"/>
    </row>
    <row r="89" spans="1:9" s="9" customFormat="1" ht="15">
      <c r="A89" s="11"/>
      <c r="B89" s="11"/>
      <c r="C89" s="11"/>
      <c r="D89" s="11"/>
      <c r="E89" s="11"/>
      <c r="F89" s="11"/>
      <c r="G89" s="11"/>
      <c r="H89" s="11"/>
      <c r="I89" s="13"/>
    </row>
    <row r="90" spans="1:9" s="9" customFormat="1" ht="15">
      <c r="A90" s="11"/>
      <c r="B90" s="11"/>
      <c r="C90" s="11"/>
      <c r="D90" s="11"/>
      <c r="E90" s="11"/>
      <c r="F90" s="11"/>
      <c r="G90" s="11"/>
      <c r="H90" s="11"/>
      <c r="I90" s="13"/>
    </row>
    <row r="91" spans="1:9" s="9" customFormat="1" ht="15">
      <c r="A91" s="11"/>
      <c r="B91" s="11"/>
      <c r="C91" s="11"/>
      <c r="D91" s="11"/>
      <c r="E91" s="11"/>
      <c r="F91" s="11"/>
      <c r="G91" s="11"/>
      <c r="H91" s="11"/>
      <c r="I91" s="13"/>
    </row>
    <row r="92" spans="1:9" s="9" customFormat="1" ht="15">
      <c r="A92" s="11"/>
      <c r="B92" s="11"/>
      <c r="C92" s="11"/>
      <c r="D92" s="11"/>
      <c r="E92" s="11"/>
      <c r="F92" s="11"/>
      <c r="G92" s="11"/>
      <c r="H92" s="11"/>
      <c r="I92" s="13"/>
    </row>
    <row r="93" spans="1:9" s="9" customFormat="1" ht="15">
      <c r="A93" s="11"/>
      <c r="B93" s="11"/>
      <c r="C93" s="11"/>
      <c r="D93" s="11"/>
      <c r="E93" s="11"/>
      <c r="F93" s="11"/>
      <c r="G93" s="11"/>
      <c r="H93" s="11"/>
      <c r="I93" s="13"/>
    </row>
    <row r="94" spans="1:9" s="9" customFormat="1" ht="15">
      <c r="A94" s="11"/>
      <c r="B94" s="11"/>
      <c r="C94" s="11"/>
      <c r="D94" s="11"/>
      <c r="E94" s="11"/>
      <c r="F94" s="11"/>
      <c r="G94" s="11"/>
      <c r="H94" s="11"/>
      <c r="I94" s="13"/>
    </row>
    <row r="95" spans="1:9" s="9" customFormat="1" ht="15">
      <c r="A95" s="11"/>
      <c r="B95" s="11"/>
      <c r="C95" s="11"/>
      <c r="D95" s="11"/>
      <c r="E95" s="11"/>
      <c r="F95" s="11"/>
      <c r="G95" s="11"/>
      <c r="H95" s="11"/>
      <c r="I95" s="13"/>
    </row>
    <row r="96" spans="1:9" s="9" customFormat="1" ht="15">
      <c r="A96" s="11"/>
      <c r="B96" s="11"/>
      <c r="C96" s="11"/>
      <c r="D96" s="11"/>
      <c r="E96" s="11"/>
      <c r="F96" s="11"/>
      <c r="G96" s="11"/>
      <c r="H96" s="11"/>
      <c r="I96" s="13"/>
    </row>
    <row r="97" spans="1:9" s="9" customFormat="1" ht="15">
      <c r="A97" s="11"/>
      <c r="B97" s="11"/>
      <c r="C97" s="11"/>
      <c r="D97" s="11"/>
      <c r="E97" s="11"/>
      <c r="F97" s="11"/>
      <c r="G97" s="11"/>
      <c r="H97" s="11"/>
      <c r="I97" s="13"/>
    </row>
    <row r="98" spans="1:9" s="9" customFormat="1" ht="15">
      <c r="A98" s="11"/>
      <c r="B98" s="11"/>
      <c r="C98" s="11"/>
      <c r="D98" s="11"/>
      <c r="E98" s="11"/>
      <c r="F98" s="11"/>
      <c r="G98" s="11"/>
      <c r="H98" s="11"/>
      <c r="I98" s="13"/>
    </row>
    <row r="99" spans="1:9" s="9" customFormat="1" ht="15">
      <c r="A99" s="11"/>
      <c r="B99" s="11"/>
      <c r="C99" s="11"/>
      <c r="D99" s="11"/>
      <c r="E99" s="11"/>
      <c r="F99" s="11"/>
      <c r="G99" s="11"/>
      <c r="H99" s="11"/>
      <c r="I99" s="13"/>
    </row>
    <row r="100" spans="1:9" s="9" customFormat="1" ht="15">
      <c r="A100" s="11"/>
      <c r="B100" s="11"/>
      <c r="C100" s="11"/>
      <c r="D100" s="11"/>
      <c r="E100" s="11"/>
      <c r="F100" s="11"/>
      <c r="G100" s="11"/>
      <c r="H100" s="11"/>
      <c r="I100" s="13"/>
    </row>
    <row r="101" spans="1:9" s="9" customFormat="1" ht="15">
      <c r="A101" s="11"/>
      <c r="B101" s="11"/>
      <c r="C101" s="11"/>
      <c r="D101" s="11"/>
      <c r="E101" s="11"/>
      <c r="F101" s="11"/>
      <c r="G101" s="11"/>
      <c r="H101" s="11"/>
      <c r="I101" s="13"/>
    </row>
    <row r="102" spans="1:9" s="9" customFormat="1" ht="15">
      <c r="A102" s="11"/>
      <c r="B102" s="11"/>
      <c r="C102" s="11"/>
      <c r="D102" s="11"/>
      <c r="E102" s="11"/>
      <c r="F102" s="11"/>
      <c r="G102" s="11"/>
      <c r="H102" s="11"/>
      <c r="I102" s="13"/>
    </row>
    <row r="103" spans="1:9" s="9" customFormat="1" ht="15">
      <c r="A103" s="11"/>
      <c r="B103" s="11"/>
      <c r="C103" s="11"/>
      <c r="D103" s="11"/>
      <c r="E103" s="11"/>
      <c r="F103" s="11"/>
      <c r="G103" s="11"/>
      <c r="H103" s="11"/>
      <c r="I103" s="13"/>
    </row>
    <row r="104" spans="1:9" s="9" customFormat="1" ht="15">
      <c r="A104" s="11"/>
      <c r="B104" s="11"/>
      <c r="C104" s="11"/>
      <c r="D104" s="11"/>
      <c r="E104" s="11"/>
      <c r="F104" s="11"/>
      <c r="G104" s="11"/>
      <c r="H104" s="11"/>
      <c r="I104" s="13"/>
    </row>
    <row r="105" spans="1:9" s="9" customFormat="1" ht="15">
      <c r="A105" s="11"/>
      <c r="B105" s="11"/>
      <c r="C105" s="11"/>
      <c r="D105" s="11"/>
      <c r="E105" s="11"/>
      <c r="F105" s="11"/>
      <c r="G105" s="11"/>
      <c r="H105" s="11"/>
      <c r="I105" s="13"/>
    </row>
    <row r="106" spans="1:9" s="9" customFormat="1" ht="15">
      <c r="A106" s="11"/>
      <c r="B106" s="11"/>
      <c r="C106" s="11"/>
      <c r="D106" s="11"/>
      <c r="E106" s="11"/>
      <c r="F106" s="11"/>
      <c r="G106" s="11"/>
      <c r="H106" s="11"/>
      <c r="I106" s="13"/>
    </row>
    <row r="107" spans="1:9" s="9" customFormat="1" ht="15">
      <c r="A107" s="11"/>
      <c r="B107" s="11"/>
      <c r="C107" s="11"/>
      <c r="D107" s="11"/>
      <c r="E107" s="11"/>
      <c r="F107" s="11"/>
      <c r="G107" s="11"/>
      <c r="H107" s="11"/>
      <c r="I107" s="13"/>
    </row>
    <row r="108" spans="1:9" s="9" customFormat="1" ht="15">
      <c r="A108" s="11"/>
      <c r="B108" s="11"/>
      <c r="C108" s="11"/>
      <c r="D108" s="11"/>
      <c r="E108" s="11"/>
      <c r="F108" s="11"/>
      <c r="G108" s="11"/>
      <c r="H108" s="11"/>
      <c r="I108" s="13"/>
    </row>
    <row r="109" spans="1:9" s="9" customFormat="1" ht="15">
      <c r="A109" s="11"/>
      <c r="B109" s="11"/>
      <c r="C109" s="11"/>
      <c r="D109" s="11"/>
      <c r="E109" s="11"/>
      <c r="F109" s="11"/>
      <c r="G109" s="11"/>
      <c r="H109" s="11"/>
      <c r="I109" s="13"/>
    </row>
    <row r="110" spans="1:9" s="9" customFormat="1" ht="15">
      <c r="A110" s="11"/>
      <c r="B110" s="11"/>
      <c r="C110" s="11"/>
      <c r="D110" s="11"/>
      <c r="E110" s="11"/>
      <c r="F110" s="11"/>
      <c r="G110" s="11"/>
      <c r="H110" s="11"/>
      <c r="I110" s="13"/>
    </row>
    <row r="111" spans="1:9" s="9" customFormat="1" ht="15">
      <c r="A111" s="11"/>
      <c r="B111" s="11"/>
      <c r="C111" s="11"/>
      <c r="D111" s="11"/>
      <c r="E111" s="11"/>
      <c r="F111" s="11"/>
      <c r="G111" s="11"/>
      <c r="H111" s="11"/>
      <c r="I111" s="13"/>
    </row>
    <row r="112" spans="1:9" s="9" customFormat="1" ht="15">
      <c r="A112" s="11"/>
      <c r="B112" s="11"/>
      <c r="C112" s="11"/>
      <c r="D112" s="11"/>
      <c r="E112" s="11"/>
      <c r="F112" s="11"/>
      <c r="G112" s="11"/>
      <c r="H112" s="11"/>
      <c r="I112" s="13"/>
    </row>
    <row r="113" spans="1:9" s="9" customFormat="1" ht="15">
      <c r="A113" s="11"/>
      <c r="B113" s="11"/>
      <c r="C113" s="11"/>
      <c r="D113" s="11"/>
      <c r="E113" s="11"/>
      <c r="F113" s="11"/>
      <c r="G113" s="11"/>
      <c r="H113" s="11"/>
      <c r="I113" s="13"/>
    </row>
    <row r="114" spans="1:9" s="9" customFormat="1" ht="15">
      <c r="A114" s="11"/>
      <c r="B114" s="11"/>
      <c r="C114" s="11"/>
      <c r="D114" s="11"/>
      <c r="E114" s="11"/>
      <c r="F114" s="11"/>
      <c r="G114" s="11"/>
      <c r="H114" s="11"/>
      <c r="I114" s="13"/>
    </row>
    <row r="115" spans="1:9" s="9" customFormat="1" ht="15">
      <c r="A115" s="11"/>
      <c r="B115" s="11"/>
      <c r="C115" s="11"/>
      <c r="D115" s="11"/>
      <c r="E115" s="11"/>
      <c r="F115" s="11"/>
      <c r="G115" s="11"/>
      <c r="H115" s="11"/>
      <c r="I115" s="13"/>
    </row>
    <row r="116" spans="1:9" s="9" customFormat="1" ht="15">
      <c r="A116" s="11"/>
      <c r="B116" s="11"/>
      <c r="C116" s="11"/>
      <c r="D116" s="11"/>
      <c r="E116" s="11"/>
      <c r="F116" s="11"/>
      <c r="G116" s="11"/>
      <c r="H116" s="11"/>
      <c r="I116" s="13"/>
    </row>
    <row r="117" spans="1:9" s="9" customFormat="1" ht="15">
      <c r="A117" s="11"/>
      <c r="B117" s="11"/>
      <c r="C117" s="11"/>
      <c r="D117" s="11"/>
      <c r="E117" s="11"/>
      <c r="F117" s="11"/>
      <c r="G117" s="11"/>
      <c r="H117" s="11"/>
      <c r="I117" s="13"/>
    </row>
    <row r="118" spans="1:9" s="9" customFormat="1" ht="15">
      <c r="A118" s="11"/>
      <c r="B118" s="11"/>
      <c r="C118" s="11"/>
      <c r="D118" s="11"/>
      <c r="E118" s="11"/>
      <c r="F118" s="11"/>
      <c r="G118" s="11"/>
      <c r="H118" s="11"/>
      <c r="I118" s="13"/>
    </row>
    <row r="119" spans="1:9" s="9" customFormat="1" ht="15">
      <c r="A119" s="11"/>
      <c r="B119" s="11"/>
      <c r="C119" s="11"/>
      <c r="D119" s="11"/>
      <c r="E119" s="11"/>
      <c r="F119" s="11"/>
      <c r="G119" s="11"/>
      <c r="H119" s="11"/>
      <c r="I119" s="13"/>
    </row>
    <row r="120" spans="1:9" s="9" customFormat="1" ht="15">
      <c r="A120" s="11"/>
      <c r="B120" s="11"/>
      <c r="C120" s="11"/>
      <c r="D120" s="11"/>
      <c r="E120" s="11"/>
      <c r="F120" s="11"/>
      <c r="G120" s="11"/>
      <c r="H120" s="11"/>
      <c r="I120" s="13"/>
    </row>
    <row r="121" spans="1:9" s="9" customFormat="1" ht="15">
      <c r="A121" s="11"/>
      <c r="B121" s="11"/>
      <c r="C121" s="11"/>
      <c r="D121" s="11"/>
      <c r="E121" s="11"/>
      <c r="F121" s="11"/>
      <c r="G121" s="11"/>
      <c r="H121" s="11"/>
      <c r="I121" s="13"/>
    </row>
    <row r="122" spans="1:9" s="9" customFormat="1" ht="15">
      <c r="A122" s="11"/>
      <c r="B122" s="11"/>
      <c r="C122" s="11"/>
      <c r="D122" s="11"/>
      <c r="E122" s="11"/>
      <c r="F122" s="11"/>
      <c r="G122" s="11"/>
      <c r="H122" s="11"/>
      <c r="I122" s="13"/>
    </row>
    <row r="123" spans="1:9" s="9" customFormat="1" ht="15">
      <c r="A123" s="11"/>
      <c r="B123" s="11"/>
      <c r="C123" s="11"/>
      <c r="D123" s="11"/>
      <c r="E123" s="11"/>
      <c r="F123" s="11"/>
      <c r="G123" s="11"/>
      <c r="H123" s="11"/>
      <c r="I123" s="13"/>
    </row>
    <row r="124" spans="1:9" s="9" customFormat="1" ht="15">
      <c r="A124" s="11"/>
      <c r="B124" s="11"/>
      <c r="C124" s="11"/>
      <c r="D124" s="11"/>
      <c r="E124" s="11"/>
      <c r="F124" s="11"/>
      <c r="G124" s="11"/>
      <c r="H124" s="11"/>
      <c r="I124" s="13"/>
    </row>
    <row r="125" spans="1:9" s="9" customFormat="1" ht="15">
      <c r="A125" s="11"/>
      <c r="B125" s="11"/>
      <c r="C125" s="11"/>
      <c r="D125" s="11"/>
      <c r="E125" s="11"/>
      <c r="F125" s="11"/>
      <c r="G125" s="11"/>
      <c r="H125" s="11"/>
      <c r="I125" s="13"/>
    </row>
    <row r="126" spans="1:9" s="9" customFormat="1" ht="15">
      <c r="A126" s="11"/>
      <c r="B126" s="11"/>
      <c r="C126" s="11"/>
      <c r="D126" s="11"/>
      <c r="E126" s="11"/>
      <c r="F126" s="11"/>
      <c r="G126" s="11"/>
      <c r="H126" s="11"/>
      <c r="I126" s="13"/>
    </row>
    <row r="127" spans="1:9" s="9" customFormat="1" ht="15">
      <c r="A127" s="11"/>
      <c r="B127" s="11"/>
      <c r="C127" s="11"/>
      <c r="D127" s="11"/>
      <c r="E127" s="11"/>
      <c r="F127" s="11"/>
      <c r="G127" s="11"/>
      <c r="H127" s="11"/>
      <c r="I127" s="13"/>
    </row>
    <row r="128" spans="1:9" s="9" customFormat="1" ht="15">
      <c r="A128" s="11"/>
      <c r="B128" s="11"/>
      <c r="C128" s="11"/>
      <c r="D128" s="11"/>
      <c r="E128" s="11"/>
      <c r="F128" s="11"/>
      <c r="G128" s="11"/>
      <c r="H128" s="11"/>
      <c r="I128" s="13"/>
    </row>
    <row r="129" spans="1:9" s="9" customFormat="1" ht="15">
      <c r="A129" s="11"/>
      <c r="B129" s="11"/>
      <c r="C129" s="11"/>
      <c r="D129" s="11"/>
      <c r="E129" s="11"/>
      <c r="F129" s="11"/>
      <c r="G129" s="11"/>
      <c r="H129" s="11"/>
      <c r="I129" s="13"/>
    </row>
    <row r="130" spans="1:9" s="9" customFormat="1" ht="15">
      <c r="A130" s="11"/>
      <c r="B130" s="11"/>
      <c r="C130" s="11"/>
      <c r="D130" s="11"/>
      <c r="E130" s="11"/>
      <c r="F130" s="11"/>
      <c r="G130" s="11"/>
      <c r="H130" s="11"/>
      <c r="I130" s="13"/>
    </row>
    <row r="131" spans="1:9" s="9" customFormat="1" ht="15">
      <c r="A131" s="11"/>
      <c r="B131" s="11"/>
      <c r="C131" s="11"/>
      <c r="D131" s="11"/>
      <c r="E131" s="11"/>
      <c r="F131" s="11"/>
      <c r="G131" s="11"/>
      <c r="H131" s="11"/>
      <c r="I131" s="13"/>
    </row>
    <row r="132" spans="1:9" s="9" customFormat="1" ht="15">
      <c r="A132" s="11"/>
      <c r="B132" s="11"/>
      <c r="C132" s="11"/>
      <c r="D132" s="11"/>
      <c r="E132" s="11"/>
      <c r="F132" s="11"/>
      <c r="G132" s="11"/>
      <c r="H132" s="11"/>
      <c r="I132" s="13"/>
    </row>
    <row r="133" spans="1:9" s="9" customFormat="1" ht="15">
      <c r="A133" s="11"/>
      <c r="B133" s="11"/>
      <c r="C133" s="11"/>
      <c r="D133" s="11"/>
      <c r="E133" s="11"/>
      <c r="F133" s="11"/>
      <c r="G133" s="11"/>
      <c r="H133" s="11"/>
      <c r="I133" s="13"/>
    </row>
    <row r="134" spans="1:9" s="9" customFormat="1" ht="15">
      <c r="A134" s="11"/>
      <c r="B134" s="11"/>
      <c r="C134" s="11"/>
      <c r="D134" s="11"/>
      <c r="E134" s="11"/>
      <c r="F134" s="11"/>
      <c r="G134" s="11"/>
      <c r="H134" s="11"/>
      <c r="I134" s="13"/>
    </row>
    <row r="135" spans="1:9" s="9" customFormat="1" ht="15">
      <c r="A135" s="11"/>
      <c r="B135" s="11"/>
      <c r="C135" s="11"/>
      <c r="D135" s="11"/>
      <c r="E135" s="11"/>
      <c r="F135" s="11"/>
      <c r="G135" s="11"/>
      <c r="H135" s="11"/>
      <c r="I135" s="13"/>
    </row>
    <row r="136" spans="1:9" s="9" customFormat="1" ht="15">
      <c r="A136" s="11"/>
      <c r="B136" s="11"/>
      <c r="C136" s="11"/>
      <c r="D136" s="11"/>
      <c r="E136" s="11"/>
      <c r="F136" s="11"/>
      <c r="G136" s="11"/>
      <c r="H136" s="11"/>
      <c r="I136" s="13"/>
    </row>
    <row r="137" spans="1:9" s="9" customFormat="1" ht="15">
      <c r="A137" s="11"/>
      <c r="B137" s="11"/>
      <c r="C137" s="11"/>
      <c r="D137" s="11"/>
      <c r="E137" s="11"/>
      <c r="F137" s="11"/>
      <c r="G137" s="11"/>
      <c r="H137" s="11"/>
      <c r="I137" s="13"/>
    </row>
    <row r="138" spans="1:9" s="9" customFormat="1" ht="15">
      <c r="A138" s="11"/>
      <c r="B138" s="11"/>
      <c r="C138" s="11"/>
      <c r="D138" s="11"/>
      <c r="E138" s="11"/>
      <c r="F138" s="11"/>
      <c r="G138" s="11"/>
      <c r="H138" s="11"/>
      <c r="I138" s="13"/>
    </row>
    <row r="139" spans="1:9" s="9" customFormat="1" ht="15">
      <c r="A139" s="11"/>
      <c r="B139" s="11"/>
      <c r="C139" s="11"/>
      <c r="D139" s="11"/>
      <c r="E139" s="11"/>
      <c r="F139" s="11"/>
      <c r="G139" s="11"/>
      <c r="H139" s="11"/>
      <c r="I139" s="13"/>
    </row>
    <row r="140" spans="1:9" s="9" customFormat="1" ht="15">
      <c r="A140" s="11"/>
      <c r="B140" s="11"/>
      <c r="C140" s="11"/>
      <c r="D140" s="11"/>
      <c r="E140" s="11"/>
      <c r="F140" s="11"/>
      <c r="G140" s="11"/>
      <c r="H140" s="11"/>
      <c r="I140" s="13"/>
    </row>
    <row r="141" spans="1:9" s="9" customFormat="1" ht="15">
      <c r="A141" s="11"/>
      <c r="B141" s="11"/>
      <c r="C141" s="11"/>
      <c r="D141" s="11"/>
      <c r="E141" s="11"/>
      <c r="F141" s="11"/>
      <c r="G141" s="11"/>
      <c r="H141" s="11"/>
      <c r="I141" s="13"/>
    </row>
    <row r="142" spans="1:9" s="9" customFormat="1" ht="15">
      <c r="A142" s="11"/>
      <c r="B142" s="11"/>
      <c r="C142" s="11"/>
      <c r="D142" s="11"/>
      <c r="E142" s="11"/>
      <c r="F142" s="11"/>
      <c r="G142" s="11"/>
      <c r="H142" s="11"/>
      <c r="I142" s="13"/>
    </row>
    <row r="143" spans="1:9" s="9" customFormat="1" ht="15">
      <c r="A143" s="11"/>
      <c r="B143" s="11"/>
      <c r="C143" s="11"/>
      <c r="D143" s="11"/>
      <c r="E143" s="11"/>
      <c r="F143" s="11"/>
      <c r="G143" s="11"/>
      <c r="H143" s="11"/>
      <c r="I143" s="13"/>
    </row>
    <row r="144" spans="1:9" s="9" customFormat="1" ht="15">
      <c r="A144" s="11"/>
      <c r="B144" s="11"/>
      <c r="C144" s="11"/>
      <c r="D144" s="11"/>
      <c r="E144" s="11"/>
      <c r="F144" s="11"/>
      <c r="G144" s="11"/>
      <c r="H144" s="11"/>
      <c r="I144" s="13"/>
    </row>
    <row r="145" spans="1:9" s="9" customFormat="1" ht="15">
      <c r="A145" s="11"/>
      <c r="B145" s="11"/>
      <c r="C145" s="11"/>
      <c r="D145" s="11"/>
      <c r="E145" s="11"/>
      <c r="F145" s="11"/>
      <c r="G145" s="11"/>
      <c r="H145" s="11"/>
      <c r="I145" s="13"/>
    </row>
    <row r="146" spans="1:9" s="9" customFormat="1" ht="15">
      <c r="A146" s="11"/>
      <c r="B146" s="11"/>
      <c r="C146" s="11"/>
      <c r="D146" s="11"/>
      <c r="E146" s="11"/>
      <c r="F146" s="11"/>
      <c r="G146" s="11"/>
      <c r="H146" s="11"/>
      <c r="I146" s="13"/>
    </row>
    <row r="147" spans="1:9" s="9" customFormat="1" ht="15">
      <c r="A147" s="11"/>
      <c r="B147" s="11"/>
      <c r="C147" s="11"/>
      <c r="D147" s="11"/>
      <c r="E147" s="11"/>
      <c r="F147" s="11"/>
      <c r="G147" s="11"/>
      <c r="H147" s="11"/>
      <c r="I147" s="13"/>
    </row>
    <row r="148" spans="1:9" s="9" customFormat="1" ht="15">
      <c r="A148" s="11"/>
      <c r="B148" s="11"/>
      <c r="C148" s="11"/>
      <c r="D148" s="11"/>
      <c r="E148" s="11"/>
      <c r="F148" s="11"/>
      <c r="G148" s="11"/>
      <c r="H148" s="11"/>
      <c r="I148" s="13"/>
    </row>
    <row r="149" spans="1:9" ht="15">
      <c r="A149" s="10"/>
      <c r="B149" s="10"/>
      <c r="C149" s="10"/>
      <c r="D149" s="10"/>
      <c r="E149" s="10"/>
      <c r="F149" s="10"/>
      <c r="G149" s="10"/>
      <c r="H149" s="10"/>
      <c r="I149" s="12"/>
    </row>
    <row r="150" spans="1:9" ht="15">
      <c r="A150" s="10"/>
      <c r="B150" s="10"/>
      <c r="C150" s="10"/>
      <c r="D150" s="10"/>
      <c r="E150" s="10"/>
      <c r="F150" s="10"/>
      <c r="G150" s="10"/>
      <c r="H150" s="10"/>
      <c r="I150" s="12"/>
    </row>
    <row r="151" spans="1:9" ht="15">
      <c r="A151" s="10"/>
      <c r="B151" s="10"/>
      <c r="C151" s="10"/>
      <c r="D151" s="10"/>
      <c r="E151" s="10"/>
      <c r="F151" s="10"/>
      <c r="G151" s="10"/>
      <c r="H151" s="10"/>
      <c r="I151" s="12"/>
    </row>
    <row r="152" spans="1:9" ht="15">
      <c r="A152" s="10"/>
      <c r="B152" s="10"/>
      <c r="C152" s="10"/>
      <c r="D152" s="10"/>
      <c r="E152" s="10"/>
      <c r="F152" s="10"/>
      <c r="G152" s="10"/>
      <c r="H152" s="10"/>
      <c r="I152" s="12"/>
    </row>
    <row r="153" spans="1:9" ht="15">
      <c r="A153" s="10"/>
      <c r="B153" s="10"/>
      <c r="C153" s="10"/>
      <c r="D153" s="10"/>
      <c r="E153" s="10"/>
      <c r="F153" s="10"/>
      <c r="G153" s="10"/>
      <c r="H153" s="10"/>
      <c r="I153" s="12"/>
    </row>
    <row r="154" spans="1:9" ht="15">
      <c r="A154" s="10"/>
      <c r="B154" s="10"/>
      <c r="C154" s="10"/>
      <c r="D154" s="10"/>
      <c r="E154" s="10"/>
      <c r="F154" s="10"/>
      <c r="G154" s="10"/>
      <c r="H154" s="10"/>
      <c r="I154" s="12"/>
    </row>
    <row r="155" spans="1:9" ht="15">
      <c r="A155" s="10"/>
      <c r="B155" s="10"/>
      <c r="C155" s="10"/>
      <c r="D155" s="10"/>
      <c r="E155" s="10"/>
      <c r="F155" s="10"/>
      <c r="G155" s="10"/>
      <c r="H155" s="10"/>
      <c r="I155" s="12"/>
    </row>
    <row r="156" spans="1:9" ht="15">
      <c r="A156" s="10"/>
      <c r="B156" s="10"/>
      <c r="C156" s="10"/>
      <c r="D156" s="10"/>
      <c r="E156" s="10"/>
      <c r="F156" s="10"/>
      <c r="G156" s="10"/>
      <c r="H156" s="10"/>
      <c r="I156" s="12"/>
    </row>
    <row r="157" spans="1:9" ht="15">
      <c r="A157" s="10"/>
      <c r="B157" s="10"/>
      <c r="C157" s="10"/>
      <c r="D157" s="10"/>
      <c r="E157" s="10"/>
      <c r="F157" s="10"/>
      <c r="G157" s="10"/>
      <c r="H157" s="10"/>
      <c r="I157" s="12"/>
    </row>
    <row r="158" spans="1:9" ht="15">
      <c r="A158" s="10"/>
      <c r="B158" s="10"/>
      <c r="C158" s="10"/>
      <c r="D158" s="10"/>
      <c r="E158" s="10"/>
      <c r="F158" s="10"/>
      <c r="G158" s="10"/>
      <c r="H158" s="10"/>
      <c r="I158" s="12"/>
    </row>
    <row r="159" spans="1:9" ht="15">
      <c r="A159" s="10"/>
      <c r="B159" s="10"/>
      <c r="C159" s="10"/>
      <c r="D159" s="10"/>
      <c r="E159" s="10"/>
      <c r="F159" s="10"/>
      <c r="G159" s="10"/>
      <c r="H159" s="10"/>
      <c r="I159" s="12"/>
    </row>
    <row r="160" spans="1:9" ht="15">
      <c r="A160" s="10"/>
      <c r="B160" s="10"/>
      <c r="C160" s="10"/>
      <c r="D160" s="10"/>
      <c r="E160" s="10"/>
      <c r="F160" s="10"/>
      <c r="G160" s="10"/>
      <c r="H160" s="10"/>
      <c r="I160" s="12"/>
    </row>
    <row r="161" spans="1:9" ht="15">
      <c r="A161" s="10"/>
      <c r="B161" s="10"/>
      <c r="C161" s="10"/>
      <c r="D161" s="10"/>
      <c r="E161" s="10"/>
      <c r="F161" s="10"/>
      <c r="G161" s="10"/>
      <c r="H161" s="10"/>
      <c r="I161" s="12"/>
    </row>
    <row r="162" spans="1:9" ht="15">
      <c r="A162" s="10"/>
      <c r="B162" s="10"/>
      <c r="C162" s="10"/>
      <c r="D162" s="10"/>
      <c r="E162" s="10"/>
      <c r="F162" s="10"/>
      <c r="G162" s="10"/>
      <c r="H162" s="10"/>
      <c r="I162" s="12"/>
    </row>
    <row r="163" spans="1:9" ht="15">
      <c r="A163" s="10"/>
      <c r="B163" s="10"/>
      <c r="C163" s="10"/>
      <c r="D163" s="10"/>
      <c r="E163" s="10"/>
      <c r="F163" s="10"/>
      <c r="G163" s="10"/>
      <c r="H163" s="10"/>
      <c r="I163" s="12"/>
    </row>
    <row r="164" spans="1:9" ht="15">
      <c r="A164" s="10"/>
      <c r="B164" s="10"/>
      <c r="C164" s="10"/>
      <c r="D164" s="10"/>
      <c r="E164" s="10"/>
      <c r="F164" s="10"/>
      <c r="G164" s="10"/>
      <c r="H164" s="10"/>
      <c r="I164" s="12"/>
    </row>
    <row r="165" spans="1:9" ht="15">
      <c r="A165" s="10"/>
      <c r="B165" s="10"/>
      <c r="C165" s="10"/>
      <c r="D165" s="10"/>
      <c r="E165" s="10"/>
      <c r="F165" s="10"/>
      <c r="G165" s="10"/>
      <c r="H165" s="10"/>
      <c r="I165" s="12"/>
    </row>
    <row r="166" spans="1:9" ht="15">
      <c r="A166" s="10"/>
      <c r="B166" s="10"/>
      <c r="C166" s="10"/>
      <c r="D166" s="10"/>
      <c r="E166" s="10"/>
      <c r="F166" s="10"/>
      <c r="G166" s="10"/>
      <c r="H166" s="10"/>
      <c r="I166" s="12"/>
    </row>
    <row r="167" spans="1:9" ht="15">
      <c r="A167" s="10"/>
      <c r="B167" s="10"/>
      <c r="C167" s="10"/>
      <c r="D167" s="10"/>
      <c r="E167" s="10"/>
      <c r="F167" s="10"/>
      <c r="G167" s="10"/>
      <c r="H167" s="10"/>
      <c r="I167" s="12"/>
    </row>
    <row r="168" spans="1:9" ht="15">
      <c r="A168" s="10"/>
      <c r="B168" s="10"/>
      <c r="C168" s="10"/>
      <c r="D168" s="10"/>
      <c r="E168" s="10"/>
      <c r="F168" s="10"/>
      <c r="G168" s="10"/>
      <c r="H168" s="10"/>
      <c r="I168" s="12"/>
    </row>
    <row r="169" spans="1:9" ht="15">
      <c r="A169" s="10"/>
      <c r="B169" s="10"/>
      <c r="C169" s="10"/>
      <c r="D169" s="10"/>
      <c r="E169" s="10"/>
      <c r="F169" s="10"/>
      <c r="G169" s="10"/>
      <c r="H169" s="10"/>
      <c r="I169" s="12"/>
    </row>
    <row r="170" spans="1:9" ht="15">
      <c r="A170" s="10"/>
      <c r="B170" s="10"/>
      <c r="C170" s="10"/>
      <c r="D170" s="10"/>
      <c r="E170" s="10"/>
      <c r="F170" s="10"/>
      <c r="G170" s="10"/>
      <c r="H170" s="10"/>
      <c r="I170" s="12"/>
    </row>
    <row r="171" spans="1:9" ht="15">
      <c r="A171" s="10"/>
      <c r="B171" s="10"/>
      <c r="C171" s="10"/>
      <c r="D171" s="10"/>
      <c r="E171" s="10"/>
      <c r="F171" s="10"/>
      <c r="G171" s="10"/>
      <c r="H171" s="10"/>
      <c r="I171" s="12"/>
    </row>
    <row r="172" spans="1:9" ht="15">
      <c r="A172" s="10"/>
      <c r="B172" s="10"/>
      <c r="C172" s="10"/>
      <c r="D172" s="10"/>
      <c r="E172" s="10"/>
      <c r="F172" s="10"/>
      <c r="G172" s="10"/>
      <c r="H172" s="10"/>
      <c r="I172" s="12"/>
    </row>
    <row r="173" spans="1:9" ht="15">
      <c r="A173" s="10"/>
      <c r="B173" s="10"/>
      <c r="C173" s="10"/>
      <c r="D173" s="10"/>
      <c r="E173" s="10"/>
      <c r="F173" s="10"/>
      <c r="G173" s="10"/>
      <c r="H173" s="10"/>
      <c r="I173" s="12"/>
    </row>
    <row r="174" spans="1:9" ht="15">
      <c r="A174" s="10"/>
      <c r="B174" s="10"/>
      <c r="C174" s="10"/>
      <c r="D174" s="10"/>
      <c r="E174" s="10"/>
      <c r="F174" s="10"/>
      <c r="G174" s="10"/>
      <c r="H174" s="10"/>
      <c r="I174" s="12"/>
    </row>
    <row r="175" spans="1:9" ht="15">
      <c r="A175" s="10"/>
      <c r="B175" s="10"/>
      <c r="C175" s="10"/>
      <c r="D175" s="10"/>
      <c r="E175" s="10"/>
      <c r="F175" s="10"/>
      <c r="G175" s="10"/>
      <c r="H175" s="10"/>
      <c r="I175" s="12"/>
    </row>
    <row r="176" spans="1:9" ht="15">
      <c r="A176" s="10"/>
      <c r="B176" s="10"/>
      <c r="C176" s="10"/>
      <c r="D176" s="10"/>
      <c r="E176" s="10"/>
      <c r="F176" s="10"/>
      <c r="G176" s="10"/>
      <c r="H176" s="10"/>
      <c r="I176" s="12"/>
    </row>
    <row r="177" spans="1:9" ht="15">
      <c r="A177" s="10"/>
      <c r="B177" s="10"/>
      <c r="C177" s="10"/>
      <c r="D177" s="10"/>
      <c r="E177" s="10"/>
      <c r="F177" s="10"/>
      <c r="G177" s="10"/>
      <c r="H177" s="10"/>
      <c r="I177" s="12"/>
    </row>
    <row r="178" spans="1:9" ht="15">
      <c r="A178" s="10"/>
      <c r="B178" s="10"/>
      <c r="C178" s="10"/>
      <c r="D178" s="10"/>
      <c r="E178" s="10"/>
      <c r="F178" s="10"/>
      <c r="G178" s="10"/>
      <c r="H178" s="10"/>
      <c r="I178" s="12"/>
    </row>
    <row r="179" spans="1:9" ht="15">
      <c r="A179" s="10"/>
      <c r="B179" s="10"/>
      <c r="C179" s="10"/>
      <c r="D179" s="10"/>
      <c r="E179" s="10"/>
      <c r="F179" s="10"/>
      <c r="G179" s="10"/>
      <c r="H179" s="10"/>
      <c r="I179" s="12"/>
    </row>
    <row r="180" spans="1:9" ht="15">
      <c r="A180" s="10"/>
      <c r="B180" s="10"/>
      <c r="C180" s="10"/>
      <c r="D180" s="10"/>
      <c r="E180" s="10"/>
      <c r="F180" s="10"/>
      <c r="G180" s="10"/>
      <c r="H180" s="10"/>
      <c r="I180" s="12"/>
    </row>
    <row r="181" spans="1:9" ht="15">
      <c r="A181" s="10"/>
      <c r="B181" s="10"/>
      <c r="C181" s="10"/>
      <c r="D181" s="10"/>
      <c r="E181" s="10"/>
      <c r="F181" s="10"/>
      <c r="G181" s="10"/>
      <c r="H181" s="10"/>
      <c r="I181" s="12"/>
    </row>
    <row r="182" spans="1:9" ht="15">
      <c r="A182" s="10"/>
      <c r="B182" s="10"/>
      <c r="C182" s="10"/>
      <c r="D182" s="10"/>
      <c r="E182" s="10"/>
      <c r="F182" s="10"/>
      <c r="G182" s="10"/>
      <c r="H182" s="10"/>
      <c r="I182" s="12"/>
    </row>
    <row r="183" spans="1:9" ht="15">
      <c r="A183" s="10"/>
      <c r="B183" s="10"/>
      <c r="C183" s="10"/>
      <c r="D183" s="10"/>
      <c r="E183" s="10"/>
      <c r="F183" s="10"/>
      <c r="G183" s="10"/>
      <c r="H183" s="10"/>
      <c r="I183" s="12"/>
    </row>
    <row r="184" spans="1:9" ht="15">
      <c r="A184" s="10"/>
      <c r="B184" s="10"/>
      <c r="C184" s="10"/>
      <c r="D184" s="10"/>
      <c r="E184" s="10"/>
      <c r="F184" s="10"/>
      <c r="G184" s="10"/>
      <c r="H184" s="10"/>
      <c r="I184" s="12"/>
    </row>
    <row r="185" spans="1:9" ht="15">
      <c r="A185" s="10"/>
      <c r="B185" s="10"/>
      <c r="C185" s="10"/>
      <c r="D185" s="10"/>
      <c r="E185" s="10"/>
      <c r="F185" s="10"/>
      <c r="G185" s="10"/>
      <c r="H185" s="10"/>
      <c r="I185" s="12"/>
    </row>
    <row r="186" spans="1:9" ht="15">
      <c r="A186" s="10"/>
      <c r="B186" s="10"/>
      <c r="C186" s="10"/>
      <c r="D186" s="10"/>
      <c r="E186" s="10"/>
      <c r="F186" s="10"/>
      <c r="G186" s="10"/>
      <c r="H186" s="10"/>
      <c r="I186" s="12"/>
    </row>
    <row r="187" spans="1:9" ht="15">
      <c r="A187" s="10"/>
      <c r="B187" s="10"/>
      <c r="C187" s="10"/>
      <c r="D187" s="10"/>
      <c r="E187" s="10"/>
      <c r="F187" s="10"/>
      <c r="G187" s="10"/>
      <c r="H187" s="10"/>
      <c r="I187" s="12"/>
    </row>
    <row r="188" spans="1:9" ht="15">
      <c r="A188" s="10"/>
      <c r="B188" s="10"/>
      <c r="C188" s="10"/>
      <c r="D188" s="10"/>
      <c r="E188" s="10"/>
      <c r="F188" s="10"/>
      <c r="G188" s="10"/>
      <c r="H188" s="10"/>
      <c r="I188" s="12"/>
    </row>
    <row r="189" spans="1:9" ht="15">
      <c r="A189" s="10"/>
      <c r="B189" s="10"/>
      <c r="C189" s="10"/>
      <c r="D189" s="10"/>
      <c r="E189" s="10"/>
      <c r="F189" s="10"/>
      <c r="G189" s="10"/>
      <c r="H189" s="10"/>
      <c r="I189" s="12"/>
    </row>
    <row r="190" spans="1:9" ht="15">
      <c r="A190" s="10"/>
      <c r="B190" s="10"/>
      <c r="C190" s="10"/>
      <c r="D190" s="10"/>
      <c r="E190" s="10"/>
      <c r="F190" s="10"/>
      <c r="G190" s="10"/>
      <c r="H190" s="10"/>
      <c r="I190" s="12"/>
    </row>
    <row r="191" spans="1:9" ht="15">
      <c r="A191" s="10"/>
      <c r="B191" s="10"/>
      <c r="C191" s="10"/>
      <c r="D191" s="10"/>
      <c r="E191" s="10"/>
      <c r="F191" s="10"/>
      <c r="G191" s="10"/>
      <c r="H191" s="10"/>
      <c r="I191" s="12"/>
    </row>
    <row r="192" spans="1:9" ht="15">
      <c r="A192" s="10"/>
      <c r="B192" s="10"/>
      <c r="C192" s="10"/>
      <c r="D192" s="10"/>
      <c r="E192" s="10"/>
      <c r="F192" s="10"/>
      <c r="G192" s="10"/>
      <c r="H192" s="10"/>
      <c r="I192" s="12"/>
    </row>
    <row r="193" spans="1:9" ht="15">
      <c r="A193" s="10"/>
      <c r="B193" s="10"/>
      <c r="C193" s="10"/>
      <c r="D193" s="10"/>
      <c r="E193" s="10"/>
      <c r="F193" s="10"/>
      <c r="G193" s="10"/>
      <c r="H193" s="10"/>
      <c r="I193" s="12"/>
    </row>
    <row r="194" spans="1:9" ht="15">
      <c r="A194" s="10"/>
      <c r="B194" s="10"/>
      <c r="C194" s="10"/>
      <c r="D194" s="10"/>
      <c r="E194" s="10"/>
      <c r="F194" s="10"/>
      <c r="G194" s="10"/>
      <c r="H194" s="10"/>
      <c r="I194" s="12"/>
    </row>
    <row r="195" spans="1:9" ht="15">
      <c r="A195" s="10"/>
      <c r="B195" s="10"/>
      <c r="C195" s="10"/>
      <c r="D195" s="10"/>
      <c r="E195" s="10"/>
      <c r="F195" s="10"/>
      <c r="G195" s="10"/>
      <c r="H195" s="10"/>
      <c r="I195" s="12"/>
    </row>
    <row r="196" spans="1:9" ht="15">
      <c r="A196" s="10"/>
      <c r="B196" s="10"/>
      <c r="C196" s="10"/>
      <c r="D196" s="10"/>
      <c r="E196" s="10"/>
      <c r="F196" s="10"/>
      <c r="G196" s="10"/>
      <c r="H196" s="10"/>
      <c r="I196" s="12"/>
    </row>
    <row r="197" spans="1:9" ht="15">
      <c r="A197" s="10"/>
      <c r="B197" s="10"/>
      <c r="C197" s="10"/>
      <c r="D197" s="10"/>
      <c r="E197" s="10"/>
      <c r="F197" s="10"/>
      <c r="G197" s="10"/>
      <c r="H197" s="10"/>
      <c r="I197" s="12"/>
    </row>
    <row r="198" spans="1:9" ht="15">
      <c r="A198" s="10"/>
      <c r="B198" s="10"/>
      <c r="C198" s="10"/>
      <c r="D198" s="10"/>
      <c r="E198" s="10"/>
      <c r="F198" s="10"/>
      <c r="G198" s="10"/>
      <c r="H198" s="10"/>
      <c r="I198" s="12"/>
    </row>
    <row r="199" spans="1:9" ht="15">
      <c r="A199" s="10"/>
      <c r="B199" s="10"/>
      <c r="C199" s="10"/>
      <c r="D199" s="10"/>
      <c r="E199" s="10"/>
      <c r="F199" s="10"/>
      <c r="G199" s="10"/>
      <c r="H199" s="10"/>
      <c r="I199" s="12"/>
    </row>
    <row r="200" spans="1:9" ht="15">
      <c r="A200" s="10"/>
      <c r="B200" s="10"/>
      <c r="C200" s="10"/>
      <c r="D200" s="10"/>
      <c r="E200" s="10"/>
      <c r="F200" s="10"/>
      <c r="G200" s="10"/>
      <c r="H200" s="10"/>
      <c r="I200" s="12"/>
    </row>
    <row r="201" spans="1:9" ht="15">
      <c r="A201" s="10"/>
      <c r="B201" s="10"/>
      <c r="C201" s="10"/>
      <c r="D201" s="10"/>
      <c r="E201" s="10"/>
      <c r="F201" s="10"/>
      <c r="G201" s="10"/>
      <c r="H201" s="10"/>
      <c r="I201" s="12"/>
    </row>
    <row r="202" spans="1:9" ht="15">
      <c r="A202" s="10"/>
      <c r="B202" s="10"/>
      <c r="C202" s="10"/>
      <c r="D202" s="10"/>
      <c r="E202" s="10"/>
      <c r="F202" s="10"/>
      <c r="G202" s="10"/>
      <c r="H202" s="10"/>
      <c r="I202" s="12"/>
    </row>
    <row r="203" spans="1:9" ht="15">
      <c r="A203" s="10"/>
      <c r="B203" s="10"/>
      <c r="C203" s="10"/>
      <c r="D203" s="10"/>
      <c r="E203" s="10"/>
      <c r="F203" s="10"/>
      <c r="G203" s="10"/>
      <c r="H203" s="10"/>
      <c r="I203" s="12"/>
    </row>
    <row r="204" spans="1:9" ht="15">
      <c r="A204" s="10"/>
      <c r="B204" s="10"/>
      <c r="C204" s="10"/>
      <c r="D204" s="10"/>
      <c r="E204" s="10"/>
      <c r="F204" s="10"/>
      <c r="G204" s="10"/>
      <c r="H204" s="10"/>
      <c r="I204" s="12"/>
    </row>
    <row r="205" spans="1:9" ht="15">
      <c r="A205" s="10"/>
      <c r="B205" s="10"/>
      <c r="C205" s="10"/>
      <c r="D205" s="10"/>
      <c r="E205" s="10"/>
      <c r="F205" s="10"/>
      <c r="G205" s="10"/>
      <c r="H205" s="10"/>
      <c r="I205" s="12"/>
    </row>
    <row r="206" spans="1:9" ht="15">
      <c r="A206" s="10"/>
      <c r="B206" s="10"/>
      <c r="C206" s="10"/>
      <c r="D206" s="10"/>
      <c r="E206" s="10"/>
      <c r="F206" s="10"/>
      <c r="G206" s="10"/>
      <c r="H206" s="10"/>
      <c r="I206" s="12"/>
    </row>
    <row r="207" spans="1:9" ht="15">
      <c r="A207" s="10"/>
      <c r="B207" s="10"/>
      <c r="C207" s="10"/>
      <c r="D207" s="10"/>
      <c r="E207" s="10"/>
      <c r="F207" s="10"/>
      <c r="G207" s="10"/>
      <c r="H207" s="10"/>
      <c r="I207" s="12"/>
    </row>
    <row r="208" spans="1:9" ht="15">
      <c r="A208" s="10"/>
      <c r="B208" s="10"/>
      <c r="C208" s="10"/>
      <c r="D208" s="10"/>
      <c r="E208" s="10"/>
      <c r="F208" s="10"/>
      <c r="G208" s="10"/>
      <c r="H208" s="10"/>
      <c r="I208" s="12"/>
    </row>
    <row r="209" spans="1:9" ht="15">
      <c r="A209" s="10"/>
      <c r="B209" s="10"/>
      <c r="C209" s="10"/>
      <c r="D209" s="10"/>
      <c r="E209" s="10"/>
      <c r="F209" s="10"/>
      <c r="G209" s="10"/>
      <c r="H209" s="10"/>
      <c r="I209" s="12"/>
    </row>
    <row r="210" spans="1:9" ht="15">
      <c r="A210" s="10"/>
      <c r="B210" s="10"/>
      <c r="C210" s="10"/>
      <c r="D210" s="10"/>
      <c r="E210" s="10"/>
      <c r="F210" s="10"/>
      <c r="G210" s="10"/>
      <c r="H210" s="10"/>
      <c r="I210" s="12"/>
    </row>
    <row r="211" spans="1:9" ht="15">
      <c r="A211" s="10"/>
      <c r="B211" s="10"/>
      <c r="C211" s="10"/>
      <c r="D211" s="10"/>
      <c r="E211" s="10"/>
      <c r="F211" s="10"/>
      <c r="G211" s="10"/>
      <c r="H211" s="10"/>
      <c r="I211" s="12"/>
    </row>
    <row r="212" spans="1:9">
      <c r="A212" s="7"/>
      <c r="B212" s="7"/>
      <c r="C212" s="7"/>
      <c r="D212" s="7"/>
      <c r="E212" s="7"/>
      <c r="F212" s="7"/>
      <c r="G212" s="7"/>
      <c r="H212" s="7"/>
    </row>
    <row r="213" spans="1:9">
      <c r="A213" s="7"/>
      <c r="B213" s="7"/>
      <c r="C213" s="7"/>
      <c r="D213" s="7"/>
      <c r="E213" s="7"/>
      <c r="F213" s="7"/>
      <c r="G213" s="7"/>
      <c r="H213" s="7"/>
    </row>
    <row r="214" spans="1:9">
      <c r="A214" s="7"/>
      <c r="B214" s="7"/>
      <c r="C214" s="7"/>
      <c r="D214" s="7"/>
      <c r="E214" s="7"/>
      <c r="F214" s="7"/>
      <c r="G214" s="7"/>
      <c r="H214" s="7"/>
    </row>
    <row r="215" spans="1:9">
      <c r="A215" s="7"/>
      <c r="B215" s="7"/>
      <c r="C215" s="7"/>
      <c r="D215" s="7"/>
      <c r="E215" s="7"/>
      <c r="F215" s="7"/>
      <c r="G215" s="7"/>
      <c r="H215" s="7"/>
    </row>
    <row r="216" spans="1:9">
      <c r="A216" s="7"/>
      <c r="B216" s="7"/>
      <c r="C216" s="7"/>
      <c r="D216" s="7"/>
      <c r="E216" s="7"/>
      <c r="F216" s="7"/>
      <c r="G216" s="7"/>
      <c r="H216" s="7"/>
    </row>
    <row r="217" spans="1:9">
      <c r="A217" s="7"/>
      <c r="B217" s="7"/>
      <c r="C217" s="7"/>
      <c r="D217" s="7"/>
      <c r="E217" s="7"/>
      <c r="F217" s="7"/>
      <c r="G217" s="7"/>
      <c r="H217" s="7"/>
    </row>
    <row r="218" spans="1:9">
      <c r="A218" s="7"/>
      <c r="B218" s="7"/>
      <c r="C218" s="7"/>
      <c r="D218" s="7"/>
      <c r="E218" s="7"/>
      <c r="F218" s="7"/>
      <c r="G218" s="7"/>
      <c r="H218" s="7"/>
    </row>
    <row r="219" spans="1:9">
      <c r="A219" s="7"/>
      <c r="B219" s="7"/>
      <c r="C219" s="7"/>
      <c r="D219" s="7"/>
      <c r="E219" s="7"/>
      <c r="F219" s="7"/>
      <c r="G219" s="7"/>
      <c r="H219" s="7"/>
    </row>
    <row r="220" spans="1:9">
      <c r="A220" s="7"/>
      <c r="B220" s="7"/>
      <c r="C220" s="7"/>
      <c r="D220" s="7"/>
      <c r="E220" s="7"/>
      <c r="F220" s="7"/>
      <c r="G220" s="7"/>
      <c r="H220" s="7"/>
    </row>
    <row r="221" spans="1:9">
      <c r="A221" s="7"/>
      <c r="B221" s="7"/>
      <c r="C221" s="7"/>
      <c r="D221" s="7"/>
      <c r="E221" s="7"/>
      <c r="F221" s="7"/>
      <c r="G221" s="7"/>
      <c r="H221" s="7"/>
    </row>
    <row r="222" spans="1:9">
      <c r="A222" s="7"/>
      <c r="B222" s="7"/>
      <c r="C222" s="7"/>
      <c r="D222" s="7"/>
      <c r="E222" s="7"/>
      <c r="F222" s="7"/>
      <c r="G222" s="7"/>
      <c r="H222" s="7"/>
    </row>
    <row r="223" spans="1:9">
      <c r="A223" s="7"/>
      <c r="B223" s="7"/>
      <c r="C223" s="7"/>
      <c r="D223" s="7"/>
      <c r="E223" s="7"/>
      <c r="F223" s="7"/>
      <c r="G223" s="7"/>
      <c r="H223" s="7"/>
    </row>
    <row r="224" spans="1:9">
      <c r="A224" s="7"/>
      <c r="B224" s="7"/>
      <c r="C224" s="7"/>
      <c r="D224" s="7"/>
      <c r="E224" s="7"/>
      <c r="F224" s="7"/>
      <c r="G224" s="7"/>
      <c r="H224" s="7"/>
    </row>
    <row r="225" spans="1:8">
      <c r="A225" s="7"/>
      <c r="B225" s="7"/>
      <c r="C225" s="7"/>
      <c r="D225" s="7"/>
      <c r="E225" s="7"/>
      <c r="F225" s="7"/>
      <c r="G225" s="7"/>
      <c r="H225" s="7"/>
    </row>
    <row r="226" spans="1:8">
      <c r="A226" s="7"/>
      <c r="B226" s="7"/>
      <c r="C226" s="7"/>
      <c r="D226" s="7"/>
      <c r="E226" s="7"/>
      <c r="F226" s="7"/>
      <c r="G226" s="7"/>
      <c r="H226" s="7"/>
    </row>
    <row r="227" spans="1:8">
      <c r="A227" s="7"/>
      <c r="B227" s="7"/>
      <c r="C227" s="7"/>
      <c r="D227" s="7"/>
      <c r="E227" s="7"/>
      <c r="F227" s="7"/>
      <c r="G227" s="7"/>
      <c r="H227" s="7"/>
    </row>
    <row r="228" spans="1:8">
      <c r="A228" s="7"/>
      <c r="B228" s="7"/>
      <c r="C228" s="7"/>
      <c r="D228" s="7"/>
      <c r="E228" s="7"/>
      <c r="F228" s="7"/>
      <c r="G228" s="7"/>
      <c r="H228" s="7"/>
    </row>
    <row r="229" spans="1:8">
      <c r="A229" s="7"/>
      <c r="B229" s="7"/>
      <c r="C229" s="7"/>
      <c r="D229" s="7"/>
      <c r="E229" s="7"/>
      <c r="F229" s="7"/>
      <c r="G229" s="7"/>
      <c r="H229" s="7"/>
    </row>
    <row r="230" spans="1:8">
      <c r="A230" s="7"/>
      <c r="B230" s="7"/>
      <c r="C230" s="7"/>
      <c r="D230" s="7"/>
      <c r="E230" s="7"/>
      <c r="F230" s="7"/>
      <c r="G230" s="7"/>
      <c r="H230" s="7"/>
    </row>
    <row r="231" spans="1:8">
      <c r="A231" s="7"/>
      <c r="B231" s="7"/>
      <c r="C231" s="7"/>
      <c r="D231" s="7"/>
      <c r="E231" s="7"/>
      <c r="F231" s="7"/>
      <c r="G231" s="7"/>
      <c r="H231" s="7"/>
    </row>
    <row r="232" spans="1:8">
      <c r="A232" s="7"/>
      <c r="B232" s="7"/>
      <c r="C232" s="7"/>
      <c r="D232" s="7"/>
      <c r="E232" s="7"/>
      <c r="F232" s="7"/>
      <c r="G232" s="7"/>
      <c r="H232" s="7"/>
    </row>
    <row r="233" spans="1:8">
      <c r="A233" s="7"/>
      <c r="B233" s="7"/>
      <c r="C233" s="7"/>
      <c r="D233" s="7"/>
      <c r="E233" s="7"/>
      <c r="F233" s="7"/>
      <c r="G233" s="7"/>
      <c r="H233" s="7"/>
    </row>
    <row r="234" spans="1:8">
      <c r="A234" s="7"/>
      <c r="B234" s="7"/>
      <c r="C234" s="7"/>
      <c r="D234" s="7"/>
      <c r="E234" s="7"/>
      <c r="F234" s="7"/>
      <c r="G234" s="7"/>
      <c r="H234" s="7"/>
    </row>
    <row r="235" spans="1:8">
      <c r="A235" s="7"/>
      <c r="B235" s="7"/>
      <c r="C235" s="7"/>
      <c r="D235" s="7"/>
      <c r="E235" s="7"/>
      <c r="F235" s="7"/>
      <c r="G235" s="7"/>
      <c r="H235" s="7"/>
    </row>
    <row r="236" spans="1:8">
      <c r="A236" s="7"/>
      <c r="B236" s="7"/>
      <c r="C236" s="7"/>
      <c r="D236" s="7"/>
      <c r="E236" s="7"/>
      <c r="F236" s="7"/>
      <c r="G236" s="7"/>
      <c r="H236" s="7"/>
    </row>
    <row r="237" spans="1:8">
      <c r="A237" s="7"/>
      <c r="B237" s="7"/>
      <c r="C237" s="7"/>
      <c r="D237" s="7"/>
      <c r="E237" s="7"/>
      <c r="F237" s="7"/>
      <c r="G237" s="7"/>
      <c r="H237" s="7"/>
    </row>
    <row r="238" spans="1:8">
      <c r="A238" s="7"/>
      <c r="B238" s="7"/>
      <c r="C238" s="7"/>
      <c r="D238" s="7"/>
      <c r="E238" s="7"/>
      <c r="F238" s="7"/>
      <c r="G238" s="7"/>
      <c r="H238" s="7"/>
    </row>
    <row r="239" spans="1:8">
      <c r="A239" s="7"/>
      <c r="B239" s="7"/>
      <c r="C239" s="7"/>
      <c r="D239" s="7"/>
      <c r="E239" s="7"/>
      <c r="F239" s="7"/>
      <c r="G239" s="7"/>
      <c r="H239" s="7"/>
    </row>
    <row r="240" spans="1:8">
      <c r="A240" s="7"/>
      <c r="B240" s="7"/>
      <c r="C240" s="7"/>
      <c r="D240" s="7"/>
      <c r="E240" s="7"/>
      <c r="F240" s="7"/>
      <c r="G240" s="7"/>
      <c r="H240" s="7"/>
    </row>
    <row r="241" spans="1:8">
      <c r="A241" s="7"/>
      <c r="B241" s="7"/>
      <c r="C241" s="7"/>
      <c r="D241" s="7"/>
      <c r="E241" s="7"/>
      <c r="F241" s="7"/>
      <c r="G241" s="7"/>
      <c r="H241" s="7"/>
    </row>
    <row r="242" spans="1:8">
      <c r="A242" s="7"/>
      <c r="B242" s="7"/>
      <c r="C242" s="7"/>
      <c r="D242" s="7"/>
      <c r="E242" s="7"/>
      <c r="F242" s="7"/>
      <c r="G242" s="7"/>
      <c r="H242" s="7"/>
    </row>
    <row r="243" spans="1:8">
      <c r="A243" s="7"/>
      <c r="B243" s="7"/>
      <c r="C243" s="7"/>
      <c r="D243" s="7"/>
      <c r="E243" s="7"/>
      <c r="F243" s="7"/>
      <c r="G243" s="7"/>
      <c r="H243" s="7"/>
    </row>
    <row r="244" spans="1:8">
      <c r="A244" s="7"/>
      <c r="B244" s="7"/>
      <c r="C244" s="7"/>
      <c r="D244" s="7"/>
      <c r="E244" s="7"/>
      <c r="F244" s="7"/>
      <c r="G244" s="7"/>
      <c r="H244" s="7"/>
    </row>
    <row r="245" spans="1:8">
      <c r="A245" s="7"/>
      <c r="B245" s="7"/>
      <c r="C245" s="7"/>
      <c r="D245" s="7"/>
      <c r="E245" s="7"/>
      <c r="F245" s="7"/>
      <c r="G245" s="7"/>
      <c r="H245" s="7"/>
    </row>
    <row r="246" spans="1:8">
      <c r="A246" s="7"/>
      <c r="B246" s="7"/>
      <c r="C246" s="7"/>
      <c r="D246" s="7"/>
      <c r="E246" s="7"/>
      <c r="F246" s="7"/>
      <c r="G246" s="7"/>
      <c r="H246" s="7"/>
    </row>
    <row r="247" spans="1:8">
      <c r="A247" s="7"/>
      <c r="B247" s="7"/>
      <c r="C247" s="7"/>
      <c r="D247" s="7"/>
      <c r="E247" s="7"/>
      <c r="F247" s="7"/>
      <c r="G247" s="7"/>
      <c r="H247" s="7"/>
    </row>
    <row r="248" spans="1:8">
      <c r="A248" s="7"/>
      <c r="B248" s="7"/>
      <c r="C248" s="7"/>
      <c r="D248" s="7"/>
      <c r="E248" s="7"/>
      <c r="F248" s="7"/>
      <c r="G248" s="7"/>
      <c r="H248" s="7"/>
    </row>
    <row r="249" spans="1:8">
      <c r="A249" s="7"/>
      <c r="B249" s="7"/>
      <c r="C249" s="7"/>
      <c r="D249" s="7"/>
      <c r="E249" s="7"/>
      <c r="F249" s="7"/>
      <c r="G249" s="7"/>
      <c r="H249" s="7"/>
    </row>
    <row r="250" spans="1:8">
      <c r="A250" s="7"/>
      <c r="B250" s="7"/>
      <c r="C250" s="7"/>
      <c r="D250" s="7"/>
      <c r="E250" s="7"/>
      <c r="F250" s="7"/>
      <c r="G250" s="7"/>
      <c r="H250" s="7"/>
    </row>
    <row r="251" spans="1:8">
      <c r="A251" s="7"/>
      <c r="B251" s="7"/>
      <c r="C251" s="7"/>
      <c r="D251" s="7"/>
      <c r="E251" s="7"/>
      <c r="F251" s="7"/>
      <c r="G251" s="7"/>
      <c r="H251" s="7"/>
    </row>
    <row r="252" spans="1:8">
      <c r="A252" s="7"/>
      <c r="B252" s="7"/>
      <c r="C252" s="7"/>
      <c r="D252" s="7"/>
      <c r="E252" s="7"/>
      <c r="F252" s="7"/>
      <c r="G252" s="7"/>
      <c r="H252" s="7"/>
    </row>
    <row r="253" spans="1:8">
      <c r="A253" s="7"/>
      <c r="B253" s="7"/>
      <c r="C253" s="7"/>
      <c r="D253" s="7"/>
      <c r="E253" s="7"/>
      <c r="F253" s="7"/>
      <c r="G253" s="7"/>
      <c r="H253" s="7"/>
    </row>
    <row r="254" spans="1:8">
      <c r="A254" s="7"/>
      <c r="B254" s="7"/>
      <c r="C254" s="7"/>
      <c r="D254" s="7"/>
      <c r="E254" s="7"/>
      <c r="F254" s="7"/>
      <c r="G254" s="7"/>
      <c r="H254" s="7"/>
    </row>
    <row r="255" spans="1:8">
      <c r="A255" s="7"/>
      <c r="B255" s="7"/>
      <c r="C255" s="7"/>
      <c r="D255" s="7"/>
      <c r="E255" s="7"/>
      <c r="F255" s="7"/>
      <c r="G255" s="7"/>
      <c r="H255" s="7"/>
    </row>
    <row r="256" spans="1:8">
      <c r="A256" s="7"/>
      <c r="B256" s="7"/>
      <c r="C256" s="7"/>
      <c r="D256" s="7"/>
      <c r="E256" s="7"/>
      <c r="F256" s="7"/>
      <c r="G256" s="7"/>
      <c r="H256" s="7"/>
    </row>
    <row r="257" spans="1:8">
      <c r="A257" s="7"/>
      <c r="B257" s="7"/>
      <c r="C257" s="7"/>
      <c r="D257" s="7"/>
      <c r="E257" s="7"/>
      <c r="F257" s="7"/>
      <c r="G257" s="7"/>
      <c r="H257" s="7"/>
    </row>
    <row r="258" spans="1:8">
      <c r="A258" s="7"/>
      <c r="B258" s="7"/>
      <c r="C258" s="7"/>
      <c r="D258" s="7"/>
      <c r="E258" s="7"/>
      <c r="F258" s="7"/>
      <c r="G258" s="7"/>
      <c r="H258" s="7"/>
    </row>
    <row r="259" spans="1:8">
      <c r="A259" s="7"/>
      <c r="B259" s="7"/>
      <c r="C259" s="7"/>
      <c r="D259" s="7"/>
      <c r="E259" s="7"/>
      <c r="F259" s="7"/>
      <c r="G259" s="7"/>
      <c r="H259" s="7"/>
    </row>
    <row r="260" spans="1:8">
      <c r="A260" s="7"/>
      <c r="B260" s="7"/>
      <c r="C260" s="7"/>
      <c r="D260" s="7"/>
      <c r="E260" s="7"/>
      <c r="F260" s="7"/>
      <c r="G260" s="7"/>
      <c r="H260" s="7"/>
    </row>
    <row r="261" spans="1:8">
      <c r="A261" s="7"/>
      <c r="B261" s="7"/>
      <c r="C261" s="7"/>
      <c r="D261" s="7"/>
      <c r="E261" s="7"/>
      <c r="F261" s="7"/>
      <c r="G261" s="7"/>
      <c r="H261" s="7"/>
    </row>
    <row r="262" spans="1:8">
      <c r="A262" s="7"/>
      <c r="B262" s="7"/>
      <c r="C262" s="7"/>
      <c r="D262" s="7"/>
      <c r="E262" s="7"/>
      <c r="F262" s="7"/>
      <c r="G262" s="7"/>
      <c r="H262" s="7"/>
    </row>
    <row r="263" spans="1:8">
      <c r="A263" s="7"/>
      <c r="B263" s="7"/>
      <c r="C263" s="7"/>
      <c r="D263" s="7"/>
      <c r="E263" s="7"/>
      <c r="F263" s="7"/>
      <c r="G263" s="7"/>
      <c r="H263" s="7"/>
    </row>
    <row r="264" spans="1:8">
      <c r="A264" s="7"/>
      <c r="B264" s="7"/>
      <c r="C264" s="7"/>
      <c r="D264" s="7"/>
      <c r="E264" s="7"/>
      <c r="F264" s="7"/>
      <c r="G264" s="7"/>
      <c r="H264" s="7"/>
    </row>
    <row r="265" spans="1:8">
      <c r="A265" s="7"/>
      <c r="B265" s="7"/>
      <c r="C265" s="7"/>
      <c r="D265" s="7"/>
      <c r="E265" s="7"/>
      <c r="F265" s="7"/>
      <c r="G265" s="7"/>
      <c r="H265" s="7"/>
    </row>
    <row r="266" spans="1:8">
      <c r="A266" s="7"/>
      <c r="B266" s="7"/>
      <c r="C266" s="7"/>
      <c r="D266" s="7"/>
      <c r="E266" s="7"/>
      <c r="F266" s="7"/>
      <c r="G266" s="7"/>
      <c r="H266" s="7"/>
    </row>
    <row r="267" spans="1:8">
      <c r="A267" s="7"/>
      <c r="B267" s="7"/>
      <c r="C267" s="7"/>
      <c r="D267" s="7"/>
      <c r="E267" s="7"/>
      <c r="F267" s="7"/>
      <c r="G267" s="7"/>
      <c r="H267" s="7"/>
    </row>
    <row r="268" spans="1:8">
      <c r="A268" s="7"/>
      <c r="B268" s="7"/>
      <c r="C268" s="7"/>
      <c r="D268" s="7"/>
      <c r="E268" s="7"/>
      <c r="F268" s="7"/>
      <c r="G268" s="7"/>
      <c r="H268" s="7"/>
    </row>
    <row r="269" spans="1:8">
      <c r="A269" s="7"/>
      <c r="B269" s="7"/>
      <c r="C269" s="7"/>
      <c r="D269" s="7"/>
      <c r="E269" s="7"/>
      <c r="F269" s="7"/>
      <c r="G269" s="7"/>
      <c r="H269" s="7"/>
    </row>
    <row r="270" spans="1:8">
      <c r="A270" s="7"/>
      <c r="B270" s="7"/>
      <c r="C270" s="7"/>
      <c r="D270" s="7"/>
      <c r="E270" s="7"/>
      <c r="F270" s="7"/>
      <c r="G270" s="7"/>
      <c r="H270" s="7"/>
    </row>
    <row r="271" spans="1:8">
      <c r="A271" s="7"/>
      <c r="B271" s="7"/>
      <c r="C271" s="7"/>
      <c r="D271" s="7"/>
      <c r="E271" s="7"/>
      <c r="F271" s="7"/>
      <c r="G271" s="7"/>
      <c r="H271" s="7"/>
    </row>
    <row r="272" spans="1:8">
      <c r="A272" s="7"/>
      <c r="B272" s="7"/>
      <c r="C272" s="7"/>
      <c r="D272" s="7"/>
      <c r="E272" s="7"/>
      <c r="F272" s="7"/>
      <c r="G272" s="7"/>
      <c r="H272" s="7"/>
    </row>
    <row r="273" spans="1:8">
      <c r="A273" s="7"/>
      <c r="B273" s="7"/>
      <c r="C273" s="7"/>
      <c r="D273" s="7"/>
      <c r="E273" s="7"/>
      <c r="F273" s="7"/>
      <c r="G273" s="7"/>
      <c r="H273" s="7"/>
    </row>
    <row r="274" spans="1:8">
      <c r="A274" s="7"/>
      <c r="B274" s="7"/>
      <c r="C274" s="7"/>
      <c r="D274" s="7"/>
      <c r="E274" s="7"/>
      <c r="F274" s="7"/>
      <c r="G274" s="7"/>
      <c r="H274" s="7"/>
    </row>
    <row r="275" spans="1:8">
      <c r="A275" s="7"/>
      <c r="B275" s="7"/>
      <c r="C275" s="7"/>
      <c r="D275" s="7"/>
      <c r="E275" s="7"/>
      <c r="F275" s="7"/>
      <c r="G275" s="7"/>
      <c r="H275" s="7"/>
    </row>
    <row r="276" spans="1:8">
      <c r="A276" s="7"/>
      <c r="B276" s="7"/>
      <c r="C276" s="7"/>
      <c r="D276" s="7"/>
      <c r="E276" s="7"/>
      <c r="F276" s="7"/>
      <c r="G276" s="7"/>
      <c r="H276" s="7"/>
    </row>
    <row r="277" spans="1:8">
      <c r="A277" s="7"/>
      <c r="B277" s="7"/>
      <c r="C277" s="7"/>
      <c r="D277" s="7"/>
      <c r="E277" s="7"/>
      <c r="F277" s="7"/>
      <c r="G277" s="7"/>
      <c r="H277" s="7"/>
    </row>
    <row r="278" spans="1:8">
      <c r="A278" s="7"/>
      <c r="B278" s="7"/>
      <c r="C278" s="7"/>
      <c r="D278" s="7"/>
      <c r="E278" s="7"/>
      <c r="F278" s="7"/>
      <c r="G278" s="7"/>
      <c r="H278" s="7"/>
    </row>
    <row r="279" spans="1:8">
      <c r="A279" s="7"/>
      <c r="B279" s="7"/>
      <c r="C279" s="7"/>
      <c r="D279" s="7"/>
      <c r="E279" s="7"/>
      <c r="F279" s="7"/>
      <c r="G279" s="7"/>
      <c r="H279" s="7"/>
    </row>
    <row r="280" spans="1:8">
      <c r="A280" s="7"/>
      <c r="B280" s="7"/>
      <c r="C280" s="7"/>
      <c r="D280" s="7"/>
      <c r="E280" s="7"/>
      <c r="F280" s="7"/>
      <c r="G280" s="7"/>
      <c r="H280" s="7"/>
    </row>
    <row r="281" spans="1:8">
      <c r="A281" s="7"/>
      <c r="B281" s="7"/>
      <c r="C281" s="7"/>
      <c r="D281" s="7"/>
      <c r="E281" s="7"/>
      <c r="F281" s="7"/>
      <c r="G281" s="7"/>
      <c r="H281" s="7"/>
    </row>
    <row r="282" spans="1:8">
      <c r="A282" s="7"/>
      <c r="B282" s="7"/>
      <c r="C282" s="7"/>
      <c r="D282" s="7"/>
      <c r="E282" s="7"/>
      <c r="F282" s="7"/>
      <c r="G282" s="7"/>
      <c r="H282" s="7"/>
    </row>
    <row r="283" spans="1:8">
      <c r="A283" s="7"/>
      <c r="B283" s="7"/>
      <c r="C283" s="7"/>
      <c r="D283" s="7"/>
      <c r="E283" s="7"/>
      <c r="F283" s="7"/>
      <c r="G283" s="7"/>
      <c r="H283" s="7"/>
    </row>
    <row r="284" spans="1:8">
      <c r="A284" s="7"/>
      <c r="B284" s="7"/>
      <c r="C284" s="7"/>
      <c r="D284" s="7"/>
      <c r="E284" s="7"/>
      <c r="F284" s="7"/>
      <c r="G284" s="7"/>
      <c r="H284" s="7"/>
    </row>
    <row r="285" spans="1:8">
      <c r="A285" s="7"/>
      <c r="B285" s="7"/>
      <c r="C285" s="7"/>
      <c r="D285" s="7"/>
      <c r="E285" s="7"/>
      <c r="F285" s="7"/>
      <c r="G285" s="7"/>
      <c r="H285" s="7"/>
    </row>
    <row r="286" spans="1:8">
      <c r="A286" s="7"/>
      <c r="B286" s="7"/>
      <c r="C286" s="7"/>
      <c r="D286" s="7"/>
      <c r="E286" s="7"/>
      <c r="F286" s="7"/>
      <c r="G286" s="7"/>
      <c r="H286" s="7"/>
    </row>
    <row r="287" spans="1:8">
      <c r="A287" s="7"/>
      <c r="B287" s="7"/>
      <c r="C287" s="7"/>
      <c r="D287" s="7"/>
      <c r="E287" s="7"/>
      <c r="F287" s="7"/>
      <c r="G287" s="7"/>
      <c r="H287" s="7"/>
    </row>
  </sheetData>
  <sortState ref="A11:H24">
    <sortCondition ref="A11:A24" customList="enero,febrero,marzo,abril,mayo,junio,julio,agosto,septiembre,octubre,noviembre,diciembre"/>
  </sortState>
  <mergeCells count="2">
    <mergeCell ref="A2:H2"/>
    <mergeCell ref="B4:C4"/>
  </mergeCells>
  <pageMargins left="0.7" right="0.7" top="0.75" bottom="0.75" header="0.3" footer="0.3"/>
  <pageSetup orientation="portrait"/>
  <extLst>
    <ext xmlns:x14="http://schemas.microsoft.com/office/spreadsheetml/2009/9/main" uri="{CCE6A557-97BC-4b89-ADB6-D9C93CAAB3DF}">
      <x14:dataValidations xmlns:xm="http://schemas.microsoft.com/office/excel/2006/main" count="3">
        <x14:dataValidation type="list" allowBlank="1" showInputMessage="1" showErrorMessage="1">
          <x14:formula1>
            <xm:f>LISTAS!$D$3:$D$48</xm:f>
          </x14:formula1>
          <xm:sqref>B4:C4</xm:sqref>
        </x14:dataValidation>
        <x14:dataValidation type="list" allowBlank="1" showInputMessage="1" showErrorMessage="1">
          <x14:formula1>
            <xm:f>LISTAS!$B$3:$B$14</xm:f>
          </x14:formula1>
          <xm:sqref>A7:A287</xm:sqref>
        </x14:dataValidation>
        <x14:dataValidation type="list" allowBlank="1" showInputMessage="1" showErrorMessage="1">
          <x14:formula1>
            <xm:f>LISTAS!$F$3:$F$4</xm:f>
          </x14:formula1>
          <xm:sqref>C7:C287</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03"/>
  <sheetViews>
    <sheetView workbookViewId="0">
      <selection activeCell="F70" sqref="F70"/>
    </sheetView>
  </sheetViews>
  <sheetFormatPr baseColWidth="10" defaultRowHeight="13" x14ac:dyDescent="0"/>
  <cols>
    <col min="1" max="1" width="12.83203125" style="6" customWidth="1"/>
    <col min="2" max="2" width="16.83203125" style="6" customWidth="1"/>
    <col min="3" max="3" width="23.5" style="6" customWidth="1"/>
    <col min="4" max="4" width="17.6640625" style="6" customWidth="1"/>
    <col min="5" max="5" width="35" style="6" customWidth="1"/>
    <col min="6" max="6" width="30.6640625" style="6" customWidth="1"/>
    <col min="7" max="7" width="10.83203125" style="6" bestFit="1" customWidth="1"/>
    <col min="8" max="8" width="10.1640625" style="6" bestFit="1" customWidth="1"/>
    <col min="9" max="9" width="22" style="6" customWidth="1"/>
    <col min="10" max="16384" width="10.83203125" style="6"/>
  </cols>
  <sheetData>
    <row r="2" spans="1:8" ht="17">
      <c r="A2" s="26" t="s">
        <v>73</v>
      </c>
      <c r="B2" s="26"/>
      <c r="C2" s="26"/>
      <c r="D2" s="26"/>
      <c r="E2" s="26"/>
      <c r="F2" s="26"/>
      <c r="G2" s="26"/>
      <c r="H2" s="26"/>
    </row>
    <row r="3" spans="1:8" ht="17">
      <c r="A3" s="4"/>
      <c r="B3" s="4"/>
      <c r="C3" s="4"/>
      <c r="D3" s="4"/>
      <c r="E3" s="4"/>
      <c r="F3" s="4"/>
      <c r="G3" s="4"/>
      <c r="H3" s="4"/>
    </row>
    <row r="4" spans="1:8" ht="17">
      <c r="A4" s="2" t="s">
        <v>0</v>
      </c>
      <c r="B4" s="27" t="s">
        <v>28</v>
      </c>
      <c r="C4" s="28"/>
      <c r="D4" s="4"/>
      <c r="E4" s="4"/>
      <c r="F4" s="4"/>
      <c r="G4" s="4"/>
      <c r="H4" s="4"/>
    </row>
    <row r="6" spans="1:8" ht="26">
      <c r="A6" s="2" t="s">
        <v>3</v>
      </c>
      <c r="B6" s="2" t="s">
        <v>4</v>
      </c>
      <c r="C6" s="2" t="s">
        <v>5</v>
      </c>
      <c r="D6" s="2" t="s">
        <v>1</v>
      </c>
      <c r="E6" s="2" t="s">
        <v>2</v>
      </c>
      <c r="F6" s="2" t="s">
        <v>7</v>
      </c>
      <c r="G6" s="2" t="s">
        <v>68</v>
      </c>
      <c r="H6" s="3" t="s">
        <v>6</v>
      </c>
    </row>
    <row r="7" spans="1:8" ht="38" customHeight="1">
      <c r="A7" s="7" t="s">
        <v>8</v>
      </c>
      <c r="B7" s="7">
        <v>19</v>
      </c>
      <c r="C7" s="8" t="s">
        <v>66</v>
      </c>
      <c r="D7" s="8" t="s">
        <v>472</v>
      </c>
      <c r="E7" s="8" t="s">
        <v>471</v>
      </c>
      <c r="F7" s="15" t="s">
        <v>1070</v>
      </c>
      <c r="G7" s="7">
        <v>1</v>
      </c>
      <c r="H7" s="7">
        <v>150</v>
      </c>
    </row>
    <row r="8" spans="1:8" ht="38" customHeight="1">
      <c r="A8" s="7" t="s">
        <v>8</v>
      </c>
      <c r="B8" s="7">
        <v>15</v>
      </c>
      <c r="C8" s="8" t="s">
        <v>67</v>
      </c>
      <c r="D8" s="8" t="s">
        <v>70</v>
      </c>
      <c r="E8" s="8" t="s">
        <v>474</v>
      </c>
      <c r="F8" s="8" t="s">
        <v>473</v>
      </c>
      <c r="G8" s="7">
        <v>1</v>
      </c>
      <c r="H8" s="7">
        <v>45</v>
      </c>
    </row>
    <row r="9" spans="1:8" ht="38" customHeight="1">
      <c r="A9" s="7" t="s">
        <v>8</v>
      </c>
      <c r="B9" s="7">
        <v>16</v>
      </c>
      <c r="C9" s="8" t="s">
        <v>67</v>
      </c>
      <c r="D9" s="8" t="s">
        <v>70</v>
      </c>
      <c r="E9" s="8" t="s">
        <v>475</v>
      </c>
      <c r="F9" s="8" t="s">
        <v>473</v>
      </c>
      <c r="G9" s="7">
        <v>1</v>
      </c>
      <c r="H9" s="7">
        <v>31</v>
      </c>
    </row>
    <row r="10" spans="1:8" ht="38" customHeight="1">
      <c r="A10" s="7" t="s">
        <v>8</v>
      </c>
      <c r="B10" s="7">
        <v>17</v>
      </c>
      <c r="C10" s="8" t="s">
        <v>67</v>
      </c>
      <c r="D10" s="8" t="s">
        <v>70</v>
      </c>
      <c r="E10" s="8" t="s">
        <v>476</v>
      </c>
      <c r="F10" s="8" t="s">
        <v>473</v>
      </c>
      <c r="G10" s="7">
        <v>1</v>
      </c>
      <c r="H10" s="7">
        <v>37</v>
      </c>
    </row>
    <row r="11" spans="1:8" ht="38" customHeight="1">
      <c r="A11" s="7" t="s">
        <v>8</v>
      </c>
      <c r="B11" s="7">
        <v>18</v>
      </c>
      <c r="C11" s="8" t="s">
        <v>67</v>
      </c>
      <c r="D11" s="8" t="s">
        <v>70</v>
      </c>
      <c r="E11" s="8" t="s">
        <v>477</v>
      </c>
      <c r="F11" s="8" t="s">
        <v>473</v>
      </c>
      <c r="G11" s="7">
        <v>1</v>
      </c>
      <c r="H11" s="7">
        <v>29</v>
      </c>
    </row>
    <row r="12" spans="1:8" ht="38" customHeight="1">
      <c r="A12" s="7" t="s">
        <v>8</v>
      </c>
      <c r="B12" s="7">
        <v>19</v>
      </c>
      <c r="C12" s="8" t="s">
        <v>67</v>
      </c>
      <c r="D12" s="8" t="s">
        <v>70</v>
      </c>
      <c r="E12" s="8" t="s">
        <v>478</v>
      </c>
      <c r="F12" s="8" t="s">
        <v>473</v>
      </c>
      <c r="G12" s="7">
        <v>1</v>
      </c>
      <c r="H12" s="7">
        <v>45</v>
      </c>
    </row>
    <row r="13" spans="1:8" ht="38" customHeight="1">
      <c r="A13" s="7" t="s">
        <v>8</v>
      </c>
      <c r="B13" s="7">
        <v>22</v>
      </c>
      <c r="C13" s="8" t="s">
        <v>67</v>
      </c>
      <c r="D13" s="8" t="s">
        <v>70</v>
      </c>
      <c r="E13" s="8" t="s">
        <v>479</v>
      </c>
      <c r="F13" s="8" t="s">
        <v>473</v>
      </c>
      <c r="G13" s="7">
        <v>1</v>
      </c>
      <c r="H13" s="7">
        <v>46</v>
      </c>
    </row>
    <row r="14" spans="1:8" ht="38" customHeight="1">
      <c r="A14" s="7" t="s">
        <v>8</v>
      </c>
      <c r="B14" s="7">
        <v>23</v>
      </c>
      <c r="C14" s="8" t="s">
        <v>67</v>
      </c>
      <c r="D14" s="8" t="s">
        <v>70</v>
      </c>
      <c r="E14" s="8" t="s">
        <v>480</v>
      </c>
      <c r="F14" s="8" t="s">
        <v>473</v>
      </c>
      <c r="G14" s="7">
        <v>1</v>
      </c>
      <c r="H14" s="7">
        <v>30</v>
      </c>
    </row>
    <row r="15" spans="1:8" ht="38" customHeight="1">
      <c r="A15" s="7" t="s">
        <v>8</v>
      </c>
      <c r="B15" s="7">
        <v>24</v>
      </c>
      <c r="C15" s="8" t="s">
        <v>67</v>
      </c>
      <c r="D15" s="8" t="s">
        <v>70</v>
      </c>
      <c r="E15" s="8" t="s">
        <v>481</v>
      </c>
      <c r="F15" s="8" t="s">
        <v>473</v>
      </c>
      <c r="G15" s="7">
        <v>1</v>
      </c>
      <c r="H15" s="7">
        <v>39</v>
      </c>
    </row>
    <row r="16" spans="1:8" ht="38" customHeight="1">
      <c r="A16" s="7" t="s">
        <v>8</v>
      </c>
      <c r="B16" s="7">
        <v>25</v>
      </c>
      <c r="C16" s="8" t="s">
        <v>67</v>
      </c>
      <c r="D16" s="8" t="s">
        <v>70</v>
      </c>
      <c r="E16" s="8" t="s">
        <v>482</v>
      </c>
      <c r="F16" s="8" t="s">
        <v>473</v>
      </c>
      <c r="G16" s="7">
        <v>1</v>
      </c>
      <c r="H16" s="7">
        <v>30</v>
      </c>
    </row>
    <row r="17" spans="1:8" ht="38" customHeight="1">
      <c r="A17" s="7" t="s">
        <v>8</v>
      </c>
      <c r="B17" s="7">
        <v>26</v>
      </c>
      <c r="C17" s="8" t="s">
        <v>67</v>
      </c>
      <c r="D17" s="8" t="s">
        <v>70</v>
      </c>
      <c r="E17" s="8" t="s">
        <v>483</v>
      </c>
      <c r="F17" s="8" t="s">
        <v>473</v>
      </c>
      <c r="G17" s="7">
        <v>1</v>
      </c>
      <c r="H17" s="7">
        <v>32</v>
      </c>
    </row>
    <row r="18" spans="1:8" ht="38" customHeight="1">
      <c r="A18" s="7" t="s">
        <v>9</v>
      </c>
      <c r="B18" s="7">
        <v>21</v>
      </c>
      <c r="C18" s="8" t="s">
        <v>66</v>
      </c>
      <c r="D18" s="8" t="s">
        <v>106</v>
      </c>
      <c r="E18" s="8" t="s">
        <v>106</v>
      </c>
      <c r="F18" s="8" t="s">
        <v>485</v>
      </c>
      <c r="G18" s="7">
        <v>1</v>
      </c>
      <c r="H18" s="7">
        <v>17</v>
      </c>
    </row>
    <row r="19" spans="1:8" ht="38" customHeight="1">
      <c r="A19" s="7" t="s">
        <v>9</v>
      </c>
      <c r="B19" s="7">
        <v>28</v>
      </c>
      <c r="C19" s="8" t="s">
        <v>66</v>
      </c>
      <c r="D19" s="8" t="s">
        <v>484</v>
      </c>
      <c r="E19" s="8" t="s">
        <v>484</v>
      </c>
      <c r="F19" s="8" t="s">
        <v>486</v>
      </c>
      <c r="G19" s="7">
        <v>1</v>
      </c>
      <c r="H19" s="7">
        <v>30</v>
      </c>
    </row>
    <row r="20" spans="1:8" ht="38" customHeight="1">
      <c r="A20" s="7" t="s">
        <v>9</v>
      </c>
      <c r="B20" s="7">
        <v>15</v>
      </c>
      <c r="C20" s="8" t="s">
        <v>66</v>
      </c>
      <c r="D20" s="8" t="s">
        <v>314</v>
      </c>
      <c r="E20" s="8" t="s">
        <v>487</v>
      </c>
      <c r="F20" s="15" t="s">
        <v>1070</v>
      </c>
      <c r="G20" s="7">
        <v>1</v>
      </c>
      <c r="H20" s="7">
        <v>40</v>
      </c>
    </row>
    <row r="21" spans="1:8" ht="38" customHeight="1">
      <c r="A21" s="7" t="s">
        <v>9</v>
      </c>
      <c r="B21" s="7">
        <v>16</v>
      </c>
      <c r="C21" s="8" t="s">
        <v>66</v>
      </c>
      <c r="D21" s="8" t="s">
        <v>472</v>
      </c>
      <c r="E21" s="8" t="s">
        <v>488</v>
      </c>
      <c r="F21" s="15" t="s">
        <v>1070</v>
      </c>
      <c r="G21" s="7">
        <v>1</v>
      </c>
      <c r="H21" s="7">
        <v>25</v>
      </c>
    </row>
    <row r="22" spans="1:8" ht="39">
      <c r="A22" s="7" t="s">
        <v>9</v>
      </c>
      <c r="B22" s="7">
        <v>6</v>
      </c>
      <c r="C22" s="8" t="s">
        <v>66</v>
      </c>
      <c r="D22" s="8" t="s">
        <v>84</v>
      </c>
      <c r="E22" s="8" t="s">
        <v>489</v>
      </c>
      <c r="F22" s="8" t="s">
        <v>490</v>
      </c>
      <c r="G22" s="7">
        <v>1</v>
      </c>
      <c r="H22" s="7">
        <v>30</v>
      </c>
    </row>
    <row r="23" spans="1:8" ht="38" customHeight="1">
      <c r="A23" s="7" t="s">
        <v>10</v>
      </c>
      <c r="B23" s="7">
        <v>2</v>
      </c>
      <c r="C23" s="8" t="s">
        <v>66</v>
      </c>
      <c r="D23" s="8" t="s">
        <v>496</v>
      </c>
      <c r="E23" s="8" t="s">
        <v>491</v>
      </c>
      <c r="F23" s="8" t="s">
        <v>1060</v>
      </c>
      <c r="G23" s="7">
        <v>1</v>
      </c>
      <c r="H23" s="7">
        <v>130</v>
      </c>
    </row>
    <row r="24" spans="1:8" ht="38" customHeight="1">
      <c r="A24" s="7" t="s">
        <v>10</v>
      </c>
      <c r="B24" s="7">
        <v>3</v>
      </c>
      <c r="C24" s="8" t="s">
        <v>66</v>
      </c>
      <c r="D24" s="8" t="s">
        <v>496</v>
      </c>
      <c r="E24" s="8" t="s">
        <v>491</v>
      </c>
      <c r="F24" s="8" t="s">
        <v>1061</v>
      </c>
      <c r="G24" s="7">
        <v>1</v>
      </c>
      <c r="H24" s="7">
        <v>127</v>
      </c>
    </row>
    <row r="25" spans="1:8" ht="38" customHeight="1">
      <c r="A25" s="7" t="s">
        <v>10</v>
      </c>
      <c r="B25" s="7">
        <v>7</v>
      </c>
      <c r="C25" s="8" t="s">
        <v>66</v>
      </c>
      <c r="D25" s="8" t="s">
        <v>106</v>
      </c>
      <c r="E25" s="8" t="s">
        <v>106</v>
      </c>
      <c r="F25" s="8" t="s">
        <v>492</v>
      </c>
      <c r="G25" s="7">
        <v>1</v>
      </c>
      <c r="H25" s="7">
        <v>19</v>
      </c>
    </row>
    <row r="26" spans="1:8" ht="38" customHeight="1">
      <c r="A26" s="7" t="s">
        <v>10</v>
      </c>
      <c r="B26" s="7">
        <v>9</v>
      </c>
      <c r="C26" s="8" t="s">
        <v>66</v>
      </c>
      <c r="D26" s="8" t="s">
        <v>496</v>
      </c>
      <c r="E26" s="8" t="s">
        <v>491</v>
      </c>
      <c r="F26" s="8" t="s">
        <v>493</v>
      </c>
      <c r="G26" s="7">
        <v>1</v>
      </c>
      <c r="H26" s="7">
        <v>125</v>
      </c>
    </row>
    <row r="27" spans="1:8" ht="38" customHeight="1">
      <c r="A27" s="7" t="s">
        <v>10</v>
      </c>
      <c r="B27" s="7">
        <v>10</v>
      </c>
      <c r="C27" s="8" t="s">
        <v>66</v>
      </c>
      <c r="D27" s="8" t="s">
        <v>496</v>
      </c>
      <c r="E27" s="8" t="s">
        <v>491</v>
      </c>
      <c r="F27" s="8" t="s">
        <v>1062</v>
      </c>
      <c r="G27" s="7">
        <v>1</v>
      </c>
      <c r="H27" s="7">
        <v>111</v>
      </c>
    </row>
    <row r="28" spans="1:8" ht="38" customHeight="1">
      <c r="A28" s="7" t="s">
        <v>10</v>
      </c>
      <c r="B28" s="7">
        <v>14</v>
      </c>
      <c r="C28" s="8" t="s">
        <v>66</v>
      </c>
      <c r="D28" s="8" t="s">
        <v>106</v>
      </c>
      <c r="E28" s="8" t="s">
        <v>106</v>
      </c>
      <c r="F28" s="8" t="s">
        <v>494</v>
      </c>
      <c r="G28" s="7">
        <v>1</v>
      </c>
      <c r="H28" s="7">
        <v>15</v>
      </c>
    </row>
    <row r="29" spans="1:8" ht="38" customHeight="1">
      <c r="A29" s="7" t="s">
        <v>10</v>
      </c>
      <c r="B29" s="7">
        <v>16</v>
      </c>
      <c r="C29" s="8" t="s">
        <v>66</v>
      </c>
      <c r="D29" s="8" t="s">
        <v>496</v>
      </c>
      <c r="E29" s="8" t="s">
        <v>491</v>
      </c>
      <c r="F29" s="8" t="s">
        <v>1063</v>
      </c>
      <c r="G29" s="7">
        <v>1</v>
      </c>
      <c r="H29" s="7">
        <v>110</v>
      </c>
    </row>
    <row r="30" spans="1:8" ht="38" customHeight="1">
      <c r="A30" s="7" t="s">
        <v>10</v>
      </c>
      <c r="B30" s="7">
        <v>17</v>
      </c>
      <c r="C30" s="8" t="s">
        <v>66</v>
      </c>
      <c r="D30" s="8" t="s">
        <v>496</v>
      </c>
      <c r="E30" s="8" t="s">
        <v>491</v>
      </c>
      <c r="F30" s="8" t="s">
        <v>495</v>
      </c>
      <c r="G30" s="7">
        <v>1</v>
      </c>
      <c r="H30" s="7">
        <v>97</v>
      </c>
    </row>
    <row r="31" spans="1:8" ht="38" customHeight="1">
      <c r="A31" s="7" t="s">
        <v>10</v>
      </c>
      <c r="B31" s="7">
        <v>23</v>
      </c>
      <c r="C31" s="8" t="s">
        <v>66</v>
      </c>
      <c r="D31" s="8" t="s">
        <v>496</v>
      </c>
      <c r="E31" s="8" t="s">
        <v>491</v>
      </c>
      <c r="F31" s="8" t="s">
        <v>1064</v>
      </c>
      <c r="G31" s="7">
        <v>1</v>
      </c>
      <c r="H31" s="7">
        <v>95</v>
      </c>
    </row>
    <row r="32" spans="1:8" ht="38" customHeight="1">
      <c r="A32" s="7" t="s">
        <v>10</v>
      </c>
      <c r="B32" s="7">
        <v>24</v>
      </c>
      <c r="C32" s="8" t="s">
        <v>66</v>
      </c>
      <c r="D32" s="8" t="s">
        <v>496</v>
      </c>
      <c r="E32" s="8" t="s">
        <v>491</v>
      </c>
      <c r="F32" s="8" t="s">
        <v>1065</v>
      </c>
      <c r="G32" s="7">
        <v>1</v>
      </c>
      <c r="H32" s="7">
        <v>88</v>
      </c>
    </row>
    <row r="33" spans="1:8" ht="38" customHeight="1">
      <c r="A33" s="7" t="s">
        <v>10</v>
      </c>
      <c r="B33" s="7">
        <v>30</v>
      </c>
      <c r="C33" s="8" t="s">
        <v>66</v>
      </c>
      <c r="D33" s="8" t="s">
        <v>496</v>
      </c>
      <c r="E33" s="8" t="s">
        <v>497</v>
      </c>
      <c r="F33" s="8" t="s">
        <v>1066</v>
      </c>
      <c r="G33" s="7">
        <v>1</v>
      </c>
      <c r="H33" s="7">
        <v>60</v>
      </c>
    </row>
    <row r="34" spans="1:8" ht="38" customHeight="1">
      <c r="A34" s="7" t="s">
        <v>10</v>
      </c>
      <c r="B34" s="7">
        <v>31</v>
      </c>
      <c r="C34" s="8" t="s">
        <v>66</v>
      </c>
      <c r="D34" s="8" t="s">
        <v>496</v>
      </c>
      <c r="E34" s="8" t="s">
        <v>498</v>
      </c>
      <c r="F34" s="8" t="s">
        <v>1067</v>
      </c>
      <c r="G34" s="7">
        <v>1</v>
      </c>
      <c r="H34" s="7">
        <v>57</v>
      </c>
    </row>
    <row r="35" spans="1:8" ht="38" customHeight="1">
      <c r="A35" s="7" t="s">
        <v>10</v>
      </c>
      <c r="B35" s="7">
        <v>22</v>
      </c>
      <c r="C35" s="8" t="s">
        <v>66</v>
      </c>
      <c r="D35" s="8" t="s">
        <v>314</v>
      </c>
      <c r="E35" s="8" t="s">
        <v>499</v>
      </c>
      <c r="F35" s="8" t="s">
        <v>274</v>
      </c>
      <c r="G35" s="7">
        <v>1</v>
      </c>
      <c r="H35" s="7">
        <v>40</v>
      </c>
    </row>
    <row r="36" spans="1:8" ht="38" customHeight="1">
      <c r="A36" s="7" t="s">
        <v>11</v>
      </c>
      <c r="B36" s="7">
        <v>20</v>
      </c>
      <c r="C36" s="8" t="s">
        <v>66</v>
      </c>
      <c r="D36" s="8" t="s">
        <v>245</v>
      </c>
      <c r="E36" s="8" t="s">
        <v>501</v>
      </c>
      <c r="F36" s="8" t="s">
        <v>1068</v>
      </c>
      <c r="G36" s="7">
        <v>1</v>
      </c>
      <c r="H36" s="7">
        <v>77</v>
      </c>
    </row>
    <row r="37" spans="1:8" ht="38" customHeight="1">
      <c r="A37" s="7" t="s">
        <v>11</v>
      </c>
      <c r="B37" s="7">
        <v>20</v>
      </c>
      <c r="C37" s="8" t="s">
        <v>66</v>
      </c>
      <c r="D37" s="8" t="s">
        <v>245</v>
      </c>
      <c r="E37" s="8" t="s">
        <v>501</v>
      </c>
      <c r="F37" s="8" t="s">
        <v>1069</v>
      </c>
      <c r="G37" s="7">
        <v>1</v>
      </c>
      <c r="H37" s="7">
        <v>68</v>
      </c>
    </row>
    <row r="38" spans="1:8" ht="38" customHeight="1">
      <c r="A38" s="7" t="s">
        <v>11</v>
      </c>
      <c r="B38" s="7">
        <v>21</v>
      </c>
      <c r="C38" s="8" t="s">
        <v>66</v>
      </c>
      <c r="D38" s="8" t="s">
        <v>245</v>
      </c>
      <c r="E38" s="8" t="s">
        <v>501</v>
      </c>
      <c r="F38" s="8" t="s">
        <v>500</v>
      </c>
      <c r="G38" s="7">
        <v>1</v>
      </c>
      <c r="H38" s="7">
        <v>42</v>
      </c>
    </row>
    <row r="39" spans="1:8" ht="38" customHeight="1">
      <c r="A39" s="7" t="s">
        <v>12</v>
      </c>
      <c r="B39" s="7">
        <v>4</v>
      </c>
      <c r="C39" s="8" t="s">
        <v>66</v>
      </c>
      <c r="D39" s="8" t="s">
        <v>69</v>
      </c>
      <c r="E39" s="8" t="s">
        <v>507</v>
      </c>
      <c r="F39" s="8" t="s">
        <v>502</v>
      </c>
      <c r="G39" s="7">
        <v>1</v>
      </c>
      <c r="H39" s="7">
        <v>17</v>
      </c>
    </row>
    <row r="40" spans="1:8" ht="38" customHeight="1">
      <c r="A40" s="7" t="s">
        <v>12</v>
      </c>
      <c r="B40" s="7">
        <v>14</v>
      </c>
      <c r="C40" s="8" t="s">
        <v>66</v>
      </c>
      <c r="D40" s="8" t="s">
        <v>496</v>
      </c>
      <c r="E40" s="8" t="s">
        <v>508</v>
      </c>
      <c r="F40" s="8" t="s">
        <v>503</v>
      </c>
      <c r="G40" s="7">
        <v>1</v>
      </c>
      <c r="H40" s="7">
        <v>75</v>
      </c>
    </row>
    <row r="41" spans="1:8" ht="38" customHeight="1">
      <c r="A41" s="7" t="s">
        <v>12</v>
      </c>
      <c r="B41" s="7">
        <v>16</v>
      </c>
      <c r="C41" s="8" t="s">
        <v>66</v>
      </c>
      <c r="D41" s="8" t="s">
        <v>496</v>
      </c>
      <c r="E41" s="8" t="s">
        <v>509</v>
      </c>
      <c r="F41" s="8" t="s">
        <v>504</v>
      </c>
      <c r="G41" s="7">
        <v>1</v>
      </c>
      <c r="H41" s="7">
        <v>62</v>
      </c>
    </row>
    <row r="42" spans="1:8" ht="38" customHeight="1">
      <c r="A42" s="7" t="s">
        <v>12</v>
      </c>
      <c r="B42" s="7">
        <v>18</v>
      </c>
      <c r="C42" s="8" t="s">
        <v>66</v>
      </c>
      <c r="D42" s="8" t="s">
        <v>496</v>
      </c>
      <c r="E42" s="8" t="s">
        <v>508</v>
      </c>
      <c r="F42" s="8" t="s">
        <v>505</v>
      </c>
      <c r="G42" s="7">
        <v>1</v>
      </c>
      <c r="H42" s="7">
        <v>71</v>
      </c>
    </row>
    <row r="43" spans="1:8" ht="38" customHeight="1">
      <c r="A43" s="7" t="s">
        <v>12</v>
      </c>
      <c r="B43" s="7">
        <v>25</v>
      </c>
      <c r="C43" s="8" t="s">
        <v>66</v>
      </c>
      <c r="D43" s="8" t="s">
        <v>496</v>
      </c>
      <c r="E43" s="8" t="s">
        <v>508</v>
      </c>
      <c r="F43" s="8" t="s">
        <v>506</v>
      </c>
      <c r="G43" s="7">
        <v>1</v>
      </c>
      <c r="H43" s="7">
        <v>59</v>
      </c>
    </row>
    <row r="44" spans="1:8" ht="38" customHeight="1">
      <c r="A44" s="7" t="s">
        <v>13</v>
      </c>
      <c r="B44" s="7">
        <v>1</v>
      </c>
      <c r="C44" s="8" t="s">
        <v>66</v>
      </c>
      <c r="D44" s="8" t="s">
        <v>95</v>
      </c>
      <c r="E44" s="8" t="s">
        <v>517</v>
      </c>
      <c r="F44" s="8" t="s">
        <v>510</v>
      </c>
      <c r="G44" s="7">
        <v>1</v>
      </c>
      <c r="H44" s="7">
        <v>130</v>
      </c>
    </row>
    <row r="45" spans="1:8" ht="38" customHeight="1">
      <c r="A45" s="7" t="s">
        <v>13</v>
      </c>
      <c r="B45" s="7">
        <v>2</v>
      </c>
      <c r="C45" s="8" t="s">
        <v>66</v>
      </c>
      <c r="D45" s="8" t="s">
        <v>95</v>
      </c>
      <c r="E45" s="8" t="s">
        <v>518</v>
      </c>
      <c r="F45" s="8" t="s">
        <v>510</v>
      </c>
      <c r="G45" s="7">
        <v>1</v>
      </c>
      <c r="H45" s="7">
        <v>120</v>
      </c>
    </row>
    <row r="46" spans="1:8" ht="38" customHeight="1">
      <c r="A46" s="7" t="s">
        <v>13</v>
      </c>
      <c r="B46" s="7">
        <v>8</v>
      </c>
      <c r="C46" s="8" t="s">
        <v>66</v>
      </c>
      <c r="D46" s="8" t="s">
        <v>95</v>
      </c>
      <c r="E46" s="8" t="s">
        <v>519</v>
      </c>
      <c r="F46" s="8" t="s">
        <v>511</v>
      </c>
      <c r="G46" s="7">
        <v>1</v>
      </c>
      <c r="H46" s="7">
        <v>100</v>
      </c>
    </row>
    <row r="47" spans="1:8" ht="38" customHeight="1">
      <c r="A47" s="7" t="s">
        <v>13</v>
      </c>
      <c r="B47" s="7">
        <v>9</v>
      </c>
      <c r="C47" s="8" t="s">
        <v>66</v>
      </c>
      <c r="D47" s="8" t="s">
        <v>95</v>
      </c>
      <c r="E47" s="8" t="s">
        <v>519</v>
      </c>
      <c r="F47" s="8" t="s">
        <v>511</v>
      </c>
      <c r="G47" s="7">
        <v>1</v>
      </c>
      <c r="H47" s="7">
        <v>100</v>
      </c>
    </row>
    <row r="48" spans="1:8" ht="38" customHeight="1">
      <c r="A48" s="7" t="s">
        <v>13</v>
      </c>
      <c r="B48" s="7">
        <v>15</v>
      </c>
      <c r="C48" s="8" t="s">
        <v>66</v>
      </c>
      <c r="D48" s="8" t="s">
        <v>95</v>
      </c>
      <c r="E48" s="8" t="s">
        <v>520</v>
      </c>
      <c r="F48" s="8" t="s">
        <v>512</v>
      </c>
      <c r="G48" s="7">
        <v>1</v>
      </c>
      <c r="H48" s="7">
        <v>100</v>
      </c>
    </row>
    <row r="49" spans="1:8" ht="38" customHeight="1">
      <c r="A49" s="7" t="s">
        <v>13</v>
      </c>
      <c r="B49" s="7">
        <v>16</v>
      </c>
      <c r="C49" s="8" t="s">
        <v>66</v>
      </c>
      <c r="D49" s="8" t="s">
        <v>95</v>
      </c>
      <c r="E49" s="8" t="s">
        <v>520</v>
      </c>
      <c r="F49" s="8" t="s">
        <v>513</v>
      </c>
      <c r="G49" s="7">
        <v>1</v>
      </c>
      <c r="H49" s="7">
        <v>100</v>
      </c>
    </row>
    <row r="50" spans="1:8" ht="38" customHeight="1">
      <c r="A50" s="7" t="s">
        <v>13</v>
      </c>
      <c r="B50" s="7">
        <v>19</v>
      </c>
      <c r="C50" s="8" t="s">
        <v>66</v>
      </c>
      <c r="D50" s="8" t="s">
        <v>484</v>
      </c>
      <c r="E50" s="8" t="s">
        <v>521</v>
      </c>
      <c r="F50" s="8" t="s">
        <v>514</v>
      </c>
      <c r="G50" s="7">
        <v>1</v>
      </c>
      <c r="H50" s="7">
        <v>30</v>
      </c>
    </row>
    <row r="51" spans="1:8" ht="38" customHeight="1">
      <c r="A51" s="7" t="s">
        <v>13</v>
      </c>
      <c r="B51" s="7">
        <v>22</v>
      </c>
      <c r="C51" s="8" t="s">
        <v>66</v>
      </c>
      <c r="D51" s="8" t="s">
        <v>95</v>
      </c>
      <c r="E51" s="8" t="s">
        <v>522</v>
      </c>
      <c r="F51" s="8" t="s">
        <v>515</v>
      </c>
      <c r="G51" s="7">
        <v>1</v>
      </c>
      <c r="H51" s="7">
        <v>85</v>
      </c>
    </row>
    <row r="52" spans="1:8" ht="38" customHeight="1">
      <c r="A52" s="7" t="s">
        <v>13</v>
      </c>
      <c r="B52" s="7">
        <v>23</v>
      </c>
      <c r="C52" s="8" t="s">
        <v>66</v>
      </c>
      <c r="D52" s="8" t="s">
        <v>95</v>
      </c>
      <c r="E52" s="8" t="s">
        <v>522</v>
      </c>
      <c r="F52" s="8" t="s">
        <v>515</v>
      </c>
      <c r="G52" s="7">
        <v>1</v>
      </c>
      <c r="H52" s="7">
        <v>80</v>
      </c>
    </row>
    <row r="53" spans="1:8" ht="38" customHeight="1">
      <c r="A53" s="7" t="s">
        <v>13</v>
      </c>
      <c r="B53" s="7">
        <v>29</v>
      </c>
      <c r="C53" s="8" t="s">
        <v>66</v>
      </c>
      <c r="D53" s="8" t="s">
        <v>95</v>
      </c>
      <c r="E53" s="8" t="s">
        <v>523</v>
      </c>
      <c r="F53" s="8" t="s">
        <v>516</v>
      </c>
      <c r="G53" s="7">
        <v>1</v>
      </c>
      <c r="H53" s="7">
        <v>85</v>
      </c>
    </row>
    <row r="54" spans="1:8" ht="38" customHeight="1">
      <c r="A54" s="7" t="s">
        <v>13</v>
      </c>
      <c r="B54" s="7">
        <v>30</v>
      </c>
      <c r="C54" s="8" t="s">
        <v>66</v>
      </c>
      <c r="D54" s="8" t="s">
        <v>95</v>
      </c>
      <c r="E54" s="8" t="s">
        <v>523</v>
      </c>
      <c r="F54" s="8" t="s">
        <v>516</v>
      </c>
      <c r="G54" s="7">
        <v>1</v>
      </c>
      <c r="H54" s="7">
        <v>80</v>
      </c>
    </row>
    <row r="55" spans="1:8" ht="38" customHeight="1">
      <c r="A55" s="7" t="s">
        <v>13</v>
      </c>
      <c r="B55" s="7">
        <v>21</v>
      </c>
      <c r="C55" s="8" t="s">
        <v>66</v>
      </c>
      <c r="D55" s="8" t="s">
        <v>472</v>
      </c>
      <c r="E55" s="8" t="s">
        <v>525</v>
      </c>
      <c r="F55" s="8" t="s">
        <v>274</v>
      </c>
      <c r="G55" s="7">
        <v>1</v>
      </c>
      <c r="H55" s="7">
        <v>15</v>
      </c>
    </row>
    <row r="56" spans="1:8" ht="38" customHeight="1">
      <c r="A56" s="7" t="s">
        <v>13</v>
      </c>
      <c r="B56" s="7">
        <v>23</v>
      </c>
      <c r="C56" s="8" t="s">
        <v>66</v>
      </c>
      <c r="D56" s="8" t="s">
        <v>472</v>
      </c>
      <c r="E56" s="8" t="s">
        <v>524</v>
      </c>
      <c r="F56" s="8" t="s">
        <v>274</v>
      </c>
      <c r="G56" s="7">
        <v>1</v>
      </c>
      <c r="H56" s="7">
        <v>40</v>
      </c>
    </row>
    <row r="57" spans="1:8" ht="38" customHeight="1">
      <c r="A57" s="7" t="s">
        <v>15</v>
      </c>
      <c r="B57" s="7">
        <v>13</v>
      </c>
      <c r="C57" s="8" t="s">
        <v>66</v>
      </c>
      <c r="D57" s="8" t="s">
        <v>69</v>
      </c>
      <c r="E57" s="8" t="s">
        <v>870</v>
      </c>
      <c r="F57" s="8" t="s">
        <v>828</v>
      </c>
      <c r="G57" s="7">
        <v>1</v>
      </c>
      <c r="H57" s="7">
        <v>23</v>
      </c>
    </row>
    <row r="58" spans="1:8" ht="38" customHeight="1">
      <c r="A58" s="7" t="s">
        <v>15</v>
      </c>
      <c r="B58" s="7">
        <v>28</v>
      </c>
      <c r="C58" s="8" t="s">
        <v>66</v>
      </c>
      <c r="D58" s="8" t="s">
        <v>69</v>
      </c>
      <c r="E58" s="8" t="s">
        <v>878</v>
      </c>
      <c r="F58" s="8" t="s">
        <v>880</v>
      </c>
      <c r="G58" s="7">
        <v>1</v>
      </c>
      <c r="H58" s="7">
        <v>25</v>
      </c>
    </row>
    <row r="59" spans="1:8" ht="38" customHeight="1">
      <c r="A59" s="7" t="s">
        <v>15</v>
      </c>
      <c r="B59" s="7">
        <v>17</v>
      </c>
      <c r="C59" s="8" t="s">
        <v>66</v>
      </c>
      <c r="D59" s="8" t="s">
        <v>245</v>
      </c>
      <c r="E59" s="8" t="s">
        <v>881</v>
      </c>
      <c r="F59" s="8" t="s">
        <v>882</v>
      </c>
      <c r="G59" s="7">
        <v>1</v>
      </c>
      <c r="H59" s="7">
        <v>55</v>
      </c>
    </row>
    <row r="60" spans="1:8" ht="38" customHeight="1">
      <c r="A60" s="7" t="s">
        <v>16</v>
      </c>
      <c r="B60" s="7">
        <v>27</v>
      </c>
      <c r="C60" s="8" t="s">
        <v>66</v>
      </c>
      <c r="D60" s="8" t="s">
        <v>69</v>
      </c>
      <c r="E60" s="8" t="s">
        <v>863</v>
      </c>
      <c r="F60" s="8" t="s">
        <v>864</v>
      </c>
      <c r="G60" s="7">
        <v>1</v>
      </c>
      <c r="H60" s="7">
        <v>52</v>
      </c>
    </row>
    <row r="61" spans="1:8" ht="38" customHeight="1">
      <c r="A61" s="7" t="s">
        <v>16</v>
      </c>
      <c r="B61" s="7">
        <v>21</v>
      </c>
      <c r="C61" s="8" t="s">
        <v>66</v>
      </c>
      <c r="D61" s="8" t="s">
        <v>69</v>
      </c>
      <c r="E61" s="8" t="s">
        <v>865</v>
      </c>
      <c r="F61" s="8" t="s">
        <v>814</v>
      </c>
      <c r="G61" s="7">
        <v>1</v>
      </c>
      <c r="H61" s="7">
        <v>46</v>
      </c>
    </row>
    <row r="62" spans="1:8" ht="38" customHeight="1">
      <c r="A62" s="7" t="s">
        <v>16</v>
      </c>
      <c r="B62" s="7">
        <v>18</v>
      </c>
      <c r="C62" s="8" t="s">
        <v>66</v>
      </c>
      <c r="D62" s="8" t="s">
        <v>69</v>
      </c>
      <c r="E62" s="8" t="s">
        <v>878</v>
      </c>
      <c r="F62" s="8" t="s">
        <v>877</v>
      </c>
      <c r="G62" s="7">
        <v>1</v>
      </c>
      <c r="H62" s="7">
        <v>47</v>
      </c>
    </row>
    <row r="63" spans="1:8" ht="38" customHeight="1">
      <c r="A63" s="7" t="s">
        <v>17</v>
      </c>
      <c r="B63" s="7">
        <v>30</v>
      </c>
      <c r="C63" s="8" t="s">
        <v>66</v>
      </c>
      <c r="D63" s="8" t="s">
        <v>69</v>
      </c>
      <c r="E63" s="8" t="s">
        <v>866</v>
      </c>
      <c r="F63" s="8" t="s">
        <v>613</v>
      </c>
      <c r="G63" s="7">
        <v>1</v>
      </c>
      <c r="H63" s="7">
        <v>20</v>
      </c>
    </row>
    <row r="64" spans="1:8" ht="38" customHeight="1">
      <c r="A64" s="7" t="s">
        <v>17</v>
      </c>
      <c r="B64" s="7">
        <v>8</v>
      </c>
      <c r="C64" s="8" t="s">
        <v>66</v>
      </c>
      <c r="D64" s="8" t="s">
        <v>245</v>
      </c>
      <c r="E64" s="8" t="s">
        <v>868</v>
      </c>
      <c r="F64" s="8" t="s">
        <v>869</v>
      </c>
      <c r="G64" s="7">
        <v>1</v>
      </c>
      <c r="H64" s="7">
        <v>30</v>
      </c>
    </row>
    <row r="65" spans="1:8" ht="38" customHeight="1">
      <c r="A65" s="7" t="s">
        <v>17</v>
      </c>
      <c r="B65" s="7">
        <v>25</v>
      </c>
      <c r="C65" s="8" t="s">
        <v>66</v>
      </c>
      <c r="D65" s="8" t="s">
        <v>69</v>
      </c>
      <c r="E65" s="8" t="s">
        <v>872</v>
      </c>
      <c r="F65" s="8" t="s">
        <v>873</v>
      </c>
      <c r="G65" s="7">
        <v>1</v>
      </c>
      <c r="H65" s="7">
        <v>26</v>
      </c>
    </row>
    <row r="66" spans="1:8" ht="38" customHeight="1">
      <c r="A66" s="7" t="s">
        <v>17</v>
      </c>
      <c r="B66" s="7">
        <v>26</v>
      </c>
      <c r="C66" s="8" t="s">
        <v>66</v>
      </c>
      <c r="D66" s="8" t="s">
        <v>109</v>
      </c>
      <c r="E66" s="8" t="s">
        <v>874</v>
      </c>
      <c r="F66" s="8" t="s">
        <v>875</v>
      </c>
      <c r="G66" s="7">
        <v>1</v>
      </c>
      <c r="H66" s="7">
        <v>31</v>
      </c>
    </row>
    <row r="67" spans="1:8" ht="38" customHeight="1">
      <c r="A67" s="7" t="s">
        <v>17</v>
      </c>
      <c r="B67" s="7">
        <v>11</v>
      </c>
      <c r="C67" s="8" t="s">
        <v>66</v>
      </c>
      <c r="D67" s="8" t="s">
        <v>245</v>
      </c>
      <c r="E67" s="8" t="s">
        <v>868</v>
      </c>
      <c r="F67" s="8" t="s">
        <v>876</v>
      </c>
      <c r="G67" s="7">
        <v>1</v>
      </c>
      <c r="H67" s="7">
        <f>51-17</f>
        <v>34</v>
      </c>
    </row>
    <row r="68" spans="1:8" ht="38" customHeight="1">
      <c r="A68" s="7" t="s">
        <v>17</v>
      </c>
      <c r="B68" s="7" t="s">
        <v>879</v>
      </c>
      <c r="C68" s="8" t="s">
        <v>66</v>
      </c>
      <c r="D68" s="8" t="s">
        <v>496</v>
      </c>
      <c r="E68" s="8" t="s">
        <v>859</v>
      </c>
      <c r="F68" s="8" t="s">
        <v>613</v>
      </c>
      <c r="G68" s="7">
        <v>6</v>
      </c>
      <c r="H68" s="7">
        <f>49*6</f>
        <v>294</v>
      </c>
    </row>
    <row r="69" spans="1:8" ht="38" customHeight="1">
      <c r="A69" s="7" t="s">
        <v>18</v>
      </c>
      <c r="B69" s="7">
        <v>14</v>
      </c>
      <c r="C69" s="8" t="s">
        <v>66</v>
      </c>
      <c r="D69" s="8" t="s">
        <v>69</v>
      </c>
      <c r="E69" s="8" t="s">
        <v>867</v>
      </c>
      <c r="F69" s="8" t="s">
        <v>552</v>
      </c>
      <c r="G69" s="7">
        <v>1</v>
      </c>
      <c r="H69" s="7">
        <v>97</v>
      </c>
    </row>
    <row r="70" spans="1:8" ht="38" customHeight="1">
      <c r="A70" s="7" t="s">
        <v>18</v>
      </c>
      <c r="B70" s="7" t="s">
        <v>871</v>
      </c>
      <c r="C70" s="8" t="s">
        <v>67</v>
      </c>
      <c r="D70" s="8" t="s">
        <v>70</v>
      </c>
      <c r="E70" s="8" t="s">
        <v>558</v>
      </c>
      <c r="F70" s="15" t="s">
        <v>1070</v>
      </c>
      <c r="G70" s="7">
        <v>2</v>
      </c>
      <c r="H70" s="7">
        <v>40</v>
      </c>
    </row>
    <row r="71" spans="1:8" s="17" customFormat="1" ht="16.5" customHeight="1">
      <c r="E71" s="18"/>
    </row>
    <row r="72" spans="1:8" s="17" customFormat="1"/>
    <row r="73" spans="1:8" s="17" customFormat="1"/>
    <row r="74" spans="1:8" s="17" customFormat="1"/>
    <row r="75" spans="1:8" s="17" customFormat="1"/>
    <row r="76" spans="1:8" s="17" customFormat="1"/>
    <row r="77" spans="1:8" s="17" customFormat="1"/>
    <row r="78" spans="1:8" s="17" customFormat="1"/>
    <row r="79" spans="1:8" s="17" customFormat="1"/>
    <row r="80" spans="1:8" s="17" customFormat="1"/>
    <row r="81" s="17" customFormat="1"/>
    <row r="82" s="17" customFormat="1"/>
    <row r="83" s="17" customFormat="1"/>
    <row r="84" s="17" customFormat="1"/>
    <row r="85" s="17" customFormat="1"/>
    <row r="86" s="17" customFormat="1"/>
    <row r="87" s="17" customFormat="1"/>
    <row r="88" s="17" customFormat="1"/>
    <row r="89" s="17" customFormat="1"/>
    <row r="90" s="17" customFormat="1"/>
    <row r="91" s="17" customFormat="1"/>
    <row r="92" s="17" customFormat="1"/>
    <row r="93" s="17" customFormat="1"/>
    <row r="94" s="17" customFormat="1"/>
    <row r="95" s="17" customFormat="1"/>
    <row r="96" s="17" customFormat="1"/>
    <row r="97" s="17" customFormat="1"/>
    <row r="98" s="17" customFormat="1"/>
    <row r="99" s="17" customFormat="1"/>
    <row r="100" s="17" customFormat="1"/>
    <row r="101" s="17" customFormat="1"/>
    <row r="102" s="17" customFormat="1"/>
    <row r="103" s="17" customFormat="1"/>
    <row r="104" s="17" customFormat="1"/>
    <row r="105" s="17" customFormat="1"/>
    <row r="106" s="17" customFormat="1"/>
    <row r="107" s="17" customFormat="1"/>
    <row r="108" s="17" customFormat="1"/>
    <row r="109" s="17" customFormat="1"/>
    <row r="110" s="17" customFormat="1"/>
    <row r="111" s="17" customFormat="1"/>
    <row r="112" s="17" customFormat="1"/>
    <row r="113" s="17" customFormat="1"/>
    <row r="114" s="17" customFormat="1"/>
    <row r="115" s="17" customFormat="1"/>
    <row r="116" s="17" customFormat="1"/>
    <row r="117" s="17" customFormat="1"/>
    <row r="118" s="17" customFormat="1"/>
    <row r="119" s="17" customFormat="1"/>
    <row r="120" s="17" customFormat="1"/>
    <row r="121" s="17" customFormat="1"/>
    <row r="122" s="17" customFormat="1"/>
    <row r="123" s="17" customFormat="1"/>
    <row r="124" s="17" customFormat="1"/>
    <row r="125" s="17" customFormat="1"/>
    <row r="126" s="17" customFormat="1"/>
    <row r="127" s="17" customFormat="1"/>
    <row r="128" s="17" customFormat="1"/>
    <row r="129" s="17" customFormat="1"/>
    <row r="130" s="17" customFormat="1"/>
    <row r="131" s="17" customFormat="1"/>
    <row r="132" s="17" customFormat="1"/>
    <row r="133" s="17" customFormat="1"/>
    <row r="134" s="17" customFormat="1"/>
    <row r="135" s="17" customFormat="1"/>
    <row r="136" s="17" customFormat="1"/>
    <row r="137" s="17" customFormat="1"/>
    <row r="138" s="17" customFormat="1"/>
    <row r="139" s="17" customFormat="1"/>
    <row r="140" s="17" customFormat="1"/>
    <row r="141" s="17" customFormat="1"/>
    <row r="142" s="17" customFormat="1"/>
    <row r="143" s="17" customFormat="1"/>
    <row r="144" s="17" customFormat="1"/>
    <row r="145" s="17" customFormat="1"/>
    <row r="146" s="17" customFormat="1"/>
    <row r="147" s="17" customFormat="1"/>
    <row r="148" s="17" customFormat="1"/>
    <row r="149" s="17" customFormat="1"/>
    <row r="150" s="17" customFormat="1"/>
    <row r="151" s="17" customFormat="1"/>
    <row r="152" s="17" customFormat="1"/>
    <row r="153" s="17" customFormat="1"/>
    <row r="154" s="17" customFormat="1"/>
    <row r="155" s="17" customFormat="1"/>
    <row r="156" s="17" customFormat="1"/>
    <row r="157" s="17" customFormat="1"/>
    <row r="158" s="17" customFormat="1"/>
    <row r="159" s="17" customFormat="1"/>
    <row r="160" s="17" customFormat="1"/>
    <row r="161" s="17" customFormat="1"/>
    <row r="162" s="17" customFormat="1"/>
    <row r="163" s="17" customFormat="1"/>
    <row r="164" s="17" customFormat="1"/>
    <row r="165" s="17" customFormat="1"/>
    <row r="166" s="17" customFormat="1"/>
    <row r="167" s="17" customFormat="1"/>
    <row r="168" s="17" customFormat="1"/>
    <row r="169" s="17" customFormat="1"/>
    <row r="170" s="17" customFormat="1"/>
    <row r="171" s="17" customFormat="1"/>
    <row r="172" s="17" customFormat="1"/>
    <row r="173" s="17" customFormat="1"/>
    <row r="174" s="17" customFormat="1"/>
    <row r="175" s="17" customFormat="1"/>
    <row r="176" s="17" customFormat="1"/>
    <row r="177" s="17" customFormat="1"/>
    <row r="178" s="17" customFormat="1"/>
    <row r="179" s="17" customFormat="1"/>
    <row r="180" s="17" customFormat="1"/>
    <row r="181" s="17" customFormat="1"/>
    <row r="182" s="17" customFormat="1"/>
    <row r="183" s="17" customFormat="1"/>
    <row r="184" s="17" customFormat="1"/>
    <row r="185" s="17" customFormat="1"/>
    <row r="186" s="17" customFormat="1"/>
    <row r="187" s="17" customFormat="1"/>
    <row r="188" s="17" customFormat="1"/>
    <row r="189" s="17" customFormat="1"/>
    <row r="190" s="17" customFormat="1"/>
    <row r="191" s="17" customFormat="1"/>
    <row r="192" s="17" customFormat="1"/>
    <row r="193" s="17" customFormat="1"/>
    <row r="194" s="17" customFormat="1"/>
    <row r="195" s="17" customFormat="1"/>
    <row r="196" s="17" customFormat="1"/>
    <row r="197" s="17" customFormat="1"/>
    <row r="198" s="17" customFormat="1"/>
    <row r="199" s="17" customFormat="1"/>
    <row r="200" s="17" customFormat="1"/>
    <row r="201" s="17" customFormat="1"/>
    <row r="202" s="17" customFormat="1"/>
    <row r="203" s="17" customFormat="1"/>
    <row r="204" s="17" customFormat="1"/>
    <row r="205" s="17" customFormat="1"/>
    <row r="206" s="17" customFormat="1"/>
    <row r="207" s="17" customFormat="1"/>
    <row r="208" s="17" customFormat="1"/>
    <row r="209" s="17" customFormat="1"/>
    <row r="210" s="17" customFormat="1"/>
    <row r="211" s="17" customFormat="1"/>
    <row r="212" s="17" customFormat="1"/>
    <row r="213" s="17" customFormat="1"/>
    <row r="214" s="17" customFormat="1"/>
    <row r="215" s="17" customFormat="1"/>
    <row r="216" s="17" customFormat="1"/>
    <row r="217" s="17" customFormat="1"/>
    <row r="218" s="17" customFormat="1"/>
    <row r="219" s="17" customFormat="1"/>
    <row r="220" s="17" customFormat="1"/>
    <row r="221" s="17" customFormat="1"/>
    <row r="222" s="17" customFormat="1"/>
    <row r="223" s="17" customFormat="1"/>
    <row r="224" s="17" customFormat="1"/>
    <row r="225" s="17" customFormat="1"/>
    <row r="226" s="17" customFormat="1"/>
    <row r="227" s="17" customFormat="1"/>
    <row r="228" s="17" customFormat="1"/>
    <row r="229" s="17" customFormat="1"/>
    <row r="230" s="17" customFormat="1"/>
    <row r="231" s="17" customFormat="1"/>
    <row r="232" s="17" customFormat="1"/>
    <row r="233" s="17" customFormat="1"/>
    <row r="234" s="17" customFormat="1"/>
    <row r="235" s="17" customFormat="1"/>
    <row r="236" s="17" customFormat="1"/>
    <row r="237" s="17" customFormat="1"/>
    <row r="238" s="17" customFormat="1"/>
    <row r="239" s="17" customFormat="1"/>
    <row r="240" s="17" customFormat="1"/>
    <row r="241" s="17" customFormat="1"/>
    <row r="242" s="17" customFormat="1"/>
    <row r="243" s="17" customFormat="1"/>
    <row r="244" s="17" customFormat="1"/>
    <row r="245" s="17" customFormat="1"/>
    <row r="246" s="17" customFormat="1"/>
    <row r="247" s="17" customFormat="1"/>
    <row r="248" s="17" customFormat="1"/>
    <row r="249" s="17" customFormat="1"/>
    <row r="250" s="17" customFormat="1"/>
    <row r="251" s="17" customFormat="1"/>
    <row r="252" s="17" customFormat="1"/>
    <row r="253" s="17" customFormat="1"/>
    <row r="254" s="17" customFormat="1"/>
    <row r="255" s="17" customFormat="1"/>
    <row r="256" s="17" customFormat="1"/>
    <row r="257" spans="1:8" s="17" customFormat="1"/>
    <row r="258" spans="1:8" s="17" customFormat="1"/>
    <row r="259" spans="1:8" s="17" customFormat="1"/>
    <row r="260" spans="1:8" s="17" customFormat="1"/>
    <row r="261" spans="1:8" s="17" customFormat="1"/>
    <row r="262" spans="1:8" s="17" customFormat="1"/>
    <row r="263" spans="1:8" s="17" customFormat="1"/>
    <row r="264" spans="1:8" s="17" customFormat="1"/>
    <row r="265" spans="1:8" s="17" customFormat="1"/>
    <row r="266" spans="1:8" s="17" customFormat="1"/>
    <row r="267" spans="1:8" s="17" customFormat="1"/>
    <row r="268" spans="1:8" s="17" customFormat="1"/>
    <row r="269" spans="1:8">
      <c r="A269" s="16"/>
      <c r="B269" s="16"/>
      <c r="C269" s="16"/>
      <c r="D269" s="16"/>
      <c r="E269" s="16"/>
      <c r="F269" s="16"/>
      <c r="G269" s="16"/>
      <c r="H269" s="16"/>
    </row>
    <row r="270" spans="1:8">
      <c r="A270" s="7"/>
      <c r="B270" s="7"/>
      <c r="C270" s="7"/>
      <c r="D270" s="7"/>
      <c r="E270" s="7"/>
      <c r="F270" s="7"/>
      <c r="G270" s="7"/>
      <c r="H270" s="7"/>
    </row>
    <row r="271" spans="1:8">
      <c r="A271" s="7"/>
      <c r="B271" s="7"/>
      <c r="C271" s="7"/>
      <c r="D271" s="7"/>
      <c r="E271" s="7"/>
      <c r="F271" s="7"/>
      <c r="G271" s="7"/>
      <c r="H271" s="7"/>
    </row>
    <row r="272" spans="1:8">
      <c r="A272" s="7"/>
      <c r="B272" s="7"/>
      <c r="C272" s="7"/>
      <c r="D272" s="7"/>
      <c r="E272" s="7"/>
      <c r="F272" s="7"/>
      <c r="G272" s="7"/>
      <c r="H272" s="7"/>
    </row>
    <row r="273" spans="1:8">
      <c r="A273" s="7"/>
      <c r="B273" s="7"/>
      <c r="C273" s="7"/>
      <c r="D273" s="7"/>
      <c r="E273" s="7"/>
      <c r="F273" s="7"/>
      <c r="G273" s="7"/>
      <c r="H273" s="7"/>
    </row>
    <row r="274" spans="1:8">
      <c r="A274" s="7"/>
      <c r="B274" s="7"/>
      <c r="C274" s="7"/>
      <c r="D274" s="7"/>
      <c r="E274" s="7"/>
      <c r="F274" s="7"/>
      <c r="G274" s="7"/>
      <c r="H274" s="7"/>
    </row>
    <row r="275" spans="1:8">
      <c r="A275" s="7"/>
      <c r="B275" s="7"/>
      <c r="C275" s="7"/>
      <c r="D275" s="7"/>
      <c r="E275" s="7"/>
      <c r="F275" s="7"/>
      <c r="G275" s="7"/>
      <c r="H275" s="7"/>
    </row>
    <row r="276" spans="1:8">
      <c r="A276" s="7"/>
      <c r="B276" s="7"/>
      <c r="C276" s="7"/>
      <c r="D276" s="7"/>
      <c r="E276" s="7"/>
      <c r="F276" s="7"/>
      <c r="G276" s="7"/>
      <c r="H276" s="7"/>
    </row>
    <row r="277" spans="1:8">
      <c r="A277" s="7"/>
      <c r="B277" s="7"/>
      <c r="C277" s="7"/>
      <c r="D277" s="7"/>
      <c r="E277" s="7"/>
      <c r="F277" s="7"/>
      <c r="G277" s="7"/>
      <c r="H277" s="7"/>
    </row>
    <row r="278" spans="1:8">
      <c r="A278" s="7"/>
      <c r="B278" s="7"/>
      <c r="C278" s="7"/>
      <c r="D278" s="7"/>
      <c r="E278" s="7"/>
      <c r="F278" s="7"/>
      <c r="G278" s="7"/>
      <c r="H278" s="7"/>
    </row>
    <row r="279" spans="1:8">
      <c r="A279" s="7"/>
      <c r="B279" s="7"/>
      <c r="C279" s="7"/>
      <c r="D279" s="7"/>
      <c r="E279" s="7"/>
      <c r="F279" s="7"/>
      <c r="G279" s="7"/>
      <c r="H279" s="7"/>
    </row>
    <row r="280" spans="1:8">
      <c r="A280" s="7"/>
      <c r="B280" s="7"/>
      <c r="C280" s="7"/>
      <c r="D280" s="7"/>
      <c r="E280" s="7"/>
      <c r="F280" s="7"/>
      <c r="G280" s="7"/>
      <c r="H280" s="7"/>
    </row>
    <row r="281" spans="1:8">
      <c r="A281" s="7"/>
      <c r="B281" s="7"/>
      <c r="C281" s="7"/>
      <c r="D281" s="7"/>
      <c r="E281" s="7"/>
      <c r="F281" s="7"/>
      <c r="G281" s="7"/>
      <c r="H281" s="7"/>
    </row>
    <row r="282" spans="1:8">
      <c r="A282" s="7"/>
      <c r="B282" s="7"/>
      <c r="C282" s="7"/>
      <c r="D282" s="7"/>
      <c r="E282" s="7"/>
      <c r="F282" s="7"/>
      <c r="G282" s="7"/>
      <c r="H282" s="7"/>
    </row>
    <row r="283" spans="1:8">
      <c r="A283" s="7"/>
      <c r="B283" s="7"/>
      <c r="C283" s="7"/>
      <c r="D283" s="7"/>
      <c r="E283" s="7"/>
      <c r="F283" s="7"/>
      <c r="G283" s="7"/>
      <c r="H283" s="7"/>
    </row>
    <row r="284" spans="1:8">
      <c r="A284" s="7"/>
      <c r="B284" s="7"/>
      <c r="C284" s="7"/>
      <c r="D284" s="7"/>
      <c r="E284" s="7"/>
      <c r="F284" s="7"/>
      <c r="G284" s="7"/>
      <c r="H284" s="7"/>
    </row>
    <row r="285" spans="1:8">
      <c r="A285" s="7"/>
      <c r="B285" s="7"/>
      <c r="C285" s="7"/>
      <c r="D285" s="7"/>
      <c r="E285" s="7"/>
      <c r="F285" s="7"/>
      <c r="G285" s="7"/>
      <c r="H285" s="7"/>
    </row>
    <row r="286" spans="1:8">
      <c r="A286" s="7"/>
      <c r="B286" s="7"/>
      <c r="C286" s="7"/>
      <c r="D286" s="7"/>
      <c r="E286" s="7"/>
      <c r="F286" s="7"/>
      <c r="G286" s="7"/>
      <c r="H286" s="7"/>
    </row>
    <row r="287" spans="1:8">
      <c r="A287" s="7"/>
      <c r="B287" s="7"/>
      <c r="C287" s="7"/>
      <c r="D287" s="7"/>
      <c r="E287" s="7"/>
      <c r="F287" s="7"/>
      <c r="G287" s="7"/>
      <c r="H287" s="7"/>
    </row>
    <row r="288" spans="1:8">
      <c r="A288" s="7"/>
      <c r="B288" s="7"/>
      <c r="C288" s="7"/>
      <c r="D288" s="7"/>
      <c r="E288" s="7"/>
      <c r="F288" s="7"/>
      <c r="G288" s="7"/>
      <c r="H288" s="7"/>
    </row>
    <row r="289" spans="1:8">
      <c r="A289" s="7"/>
      <c r="B289" s="7"/>
      <c r="C289" s="7"/>
      <c r="D289" s="7"/>
      <c r="E289" s="7"/>
      <c r="F289" s="7"/>
      <c r="G289" s="7"/>
      <c r="H289" s="7"/>
    </row>
    <row r="290" spans="1:8">
      <c r="A290" s="7"/>
      <c r="B290" s="7"/>
      <c r="C290" s="7"/>
      <c r="D290" s="7"/>
      <c r="E290" s="7"/>
      <c r="F290" s="7"/>
      <c r="G290" s="7"/>
      <c r="H290" s="7"/>
    </row>
    <row r="291" spans="1:8">
      <c r="A291" s="7"/>
      <c r="B291" s="7"/>
      <c r="C291" s="7"/>
      <c r="D291" s="7"/>
      <c r="E291" s="7"/>
      <c r="F291" s="7"/>
      <c r="G291" s="7"/>
      <c r="H291" s="7"/>
    </row>
    <row r="292" spans="1:8">
      <c r="A292" s="7"/>
      <c r="B292" s="7"/>
      <c r="C292" s="7"/>
      <c r="D292" s="7"/>
      <c r="E292" s="7"/>
      <c r="F292" s="7"/>
      <c r="G292" s="7"/>
      <c r="H292" s="7"/>
    </row>
    <row r="293" spans="1:8">
      <c r="A293" s="7"/>
      <c r="B293" s="7"/>
      <c r="C293" s="7"/>
      <c r="D293" s="7"/>
      <c r="E293" s="7"/>
      <c r="F293" s="7"/>
      <c r="G293" s="7"/>
      <c r="H293" s="7"/>
    </row>
    <row r="294" spans="1:8">
      <c r="A294" s="7"/>
      <c r="B294" s="7"/>
      <c r="C294" s="7"/>
      <c r="D294" s="7"/>
      <c r="E294" s="7"/>
      <c r="F294" s="7"/>
      <c r="G294" s="7"/>
      <c r="H294" s="7"/>
    </row>
    <row r="295" spans="1:8">
      <c r="A295" s="7"/>
      <c r="B295" s="7"/>
      <c r="C295" s="7"/>
      <c r="D295" s="7"/>
      <c r="E295" s="7"/>
      <c r="F295" s="7"/>
      <c r="G295" s="7"/>
      <c r="H295" s="7"/>
    </row>
    <row r="296" spans="1:8">
      <c r="A296" s="7"/>
      <c r="B296" s="7"/>
      <c r="C296" s="7"/>
      <c r="D296" s="7"/>
      <c r="E296" s="7"/>
      <c r="F296" s="7"/>
      <c r="G296" s="7"/>
      <c r="H296" s="7"/>
    </row>
    <row r="297" spans="1:8">
      <c r="A297" s="7"/>
      <c r="B297" s="7"/>
      <c r="C297" s="7"/>
      <c r="D297" s="7"/>
      <c r="E297" s="7"/>
      <c r="F297" s="7"/>
      <c r="G297" s="7"/>
      <c r="H297" s="7"/>
    </row>
    <row r="298" spans="1:8">
      <c r="A298" s="7"/>
      <c r="B298" s="7"/>
      <c r="C298" s="7"/>
      <c r="D298" s="7"/>
      <c r="E298" s="7"/>
      <c r="F298" s="7"/>
      <c r="G298" s="7"/>
      <c r="H298" s="7"/>
    </row>
    <row r="299" spans="1:8">
      <c r="A299" s="7"/>
      <c r="B299" s="7"/>
      <c r="C299" s="7"/>
      <c r="D299" s="7"/>
      <c r="E299" s="7"/>
      <c r="F299" s="7"/>
      <c r="G299" s="7"/>
      <c r="H299" s="7"/>
    </row>
    <row r="300" spans="1:8">
      <c r="A300" s="7"/>
      <c r="B300" s="7"/>
      <c r="C300" s="7"/>
      <c r="D300" s="7"/>
      <c r="E300" s="7"/>
      <c r="F300" s="7"/>
      <c r="G300" s="7"/>
      <c r="H300" s="7"/>
    </row>
    <row r="301" spans="1:8">
      <c r="A301" s="7"/>
      <c r="B301" s="7"/>
      <c r="C301" s="7"/>
      <c r="D301" s="7"/>
      <c r="E301" s="7"/>
      <c r="F301" s="7"/>
      <c r="G301" s="7"/>
      <c r="H301" s="7"/>
    </row>
    <row r="302" spans="1:8">
      <c r="A302" s="7"/>
      <c r="B302" s="7"/>
      <c r="C302" s="7"/>
      <c r="D302" s="7"/>
      <c r="E302" s="7"/>
      <c r="F302" s="7"/>
      <c r="G302" s="7"/>
      <c r="H302" s="7"/>
    </row>
    <row r="303" spans="1:8">
      <c r="A303" s="7"/>
      <c r="B303" s="7"/>
      <c r="C303" s="7"/>
      <c r="D303" s="7"/>
      <c r="E303" s="7"/>
      <c r="F303" s="7"/>
      <c r="G303" s="7"/>
      <c r="H303" s="7"/>
    </row>
  </sheetData>
  <sortState ref="A58:H72">
    <sortCondition ref="A58:A72" customList="ene,feb,mar,abr,may,jun,jul,ago,sep,oct,nov,dic"/>
  </sortState>
  <mergeCells count="2">
    <mergeCell ref="A2:H2"/>
    <mergeCell ref="B4:C4"/>
  </mergeCells>
  <pageMargins left="0.7" right="0.7" top="0.75" bottom="0.75" header="0.3" footer="0.3"/>
  <pageSetup orientation="portrait"/>
  <extLst>
    <ext xmlns:x14="http://schemas.microsoft.com/office/spreadsheetml/2009/9/main" uri="{CCE6A557-97BC-4b89-ADB6-D9C93CAAB3DF}">
      <x14:dataValidations xmlns:xm="http://schemas.microsoft.com/office/excel/2006/main" count="3">
        <x14:dataValidation type="list" allowBlank="1" showInputMessage="1" showErrorMessage="1">
          <x14:formula1>
            <xm:f>LISTAS!$F$3:$F$4</xm:f>
          </x14:formula1>
          <xm:sqref>C7:C303</xm:sqref>
        </x14:dataValidation>
        <x14:dataValidation type="list" allowBlank="1" showInputMessage="1" showErrorMessage="1">
          <x14:formula1>
            <xm:f>LISTAS!$B$3:$B$14</xm:f>
          </x14:formula1>
          <xm:sqref>A7:A303</xm:sqref>
        </x14:dataValidation>
        <x14:dataValidation type="list" allowBlank="1" showInputMessage="1" showErrorMessage="1">
          <x14:formula1>
            <xm:f>LISTAS!$D$3:$D$48</xm:f>
          </x14:formula1>
          <xm:sqref>B4:C4</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96"/>
  <sheetViews>
    <sheetView zoomScale="150" zoomScaleNormal="150" zoomScalePageLayoutView="150" workbookViewId="0">
      <selection activeCell="F103" sqref="F103"/>
    </sheetView>
  </sheetViews>
  <sheetFormatPr baseColWidth="10" defaultRowHeight="13" x14ac:dyDescent="0"/>
  <cols>
    <col min="1" max="1" width="12.83203125" style="6" customWidth="1"/>
    <col min="2" max="2" width="16.83203125" style="6" customWidth="1"/>
    <col min="3" max="3" width="23.5" style="6" customWidth="1"/>
    <col min="4" max="4" width="17.6640625" style="6" customWidth="1"/>
    <col min="5" max="5" width="35" style="6" customWidth="1"/>
    <col min="6" max="6" width="30.6640625" style="6" customWidth="1"/>
    <col min="7" max="7" width="10.83203125" style="6" bestFit="1" customWidth="1"/>
    <col min="8" max="8" width="10.1640625" style="6" bestFit="1" customWidth="1"/>
    <col min="9" max="9" width="22" style="6" customWidth="1"/>
    <col min="10" max="16384" width="10.83203125" style="6"/>
  </cols>
  <sheetData>
    <row r="2" spans="1:8" ht="17">
      <c r="A2" s="26" t="s">
        <v>74</v>
      </c>
      <c r="B2" s="26"/>
      <c r="C2" s="26"/>
      <c r="D2" s="26"/>
      <c r="E2" s="26"/>
      <c r="F2" s="26"/>
      <c r="G2" s="26"/>
      <c r="H2" s="26"/>
    </row>
    <row r="3" spans="1:8" ht="17">
      <c r="A3" s="4"/>
      <c r="B3" s="4"/>
      <c r="C3" s="4"/>
      <c r="D3" s="4"/>
      <c r="E3" s="4"/>
      <c r="F3" s="4"/>
      <c r="G3" s="4"/>
      <c r="H3" s="4"/>
    </row>
    <row r="4" spans="1:8" ht="17">
      <c r="A4" s="2" t="s">
        <v>0</v>
      </c>
      <c r="B4" s="27" t="s">
        <v>28</v>
      </c>
      <c r="C4" s="28"/>
      <c r="D4" s="4"/>
      <c r="E4" s="4"/>
      <c r="F4" s="4"/>
      <c r="G4" s="4"/>
      <c r="H4" s="4"/>
    </row>
    <row r="6" spans="1:8" ht="26">
      <c r="A6" s="2" t="s">
        <v>3</v>
      </c>
      <c r="B6" s="2" t="s">
        <v>4</v>
      </c>
      <c r="C6" s="2" t="s">
        <v>5</v>
      </c>
      <c r="D6" s="2" t="s">
        <v>1</v>
      </c>
      <c r="E6" s="2" t="s">
        <v>2</v>
      </c>
      <c r="F6" s="2" t="s">
        <v>7</v>
      </c>
      <c r="G6" s="2" t="s">
        <v>68</v>
      </c>
      <c r="H6" s="3" t="s">
        <v>6</v>
      </c>
    </row>
    <row r="7" spans="1:8" s="9" customFormat="1" ht="39" customHeight="1">
      <c r="A7" s="8" t="s">
        <v>8</v>
      </c>
      <c r="B7" s="8">
        <v>15</v>
      </c>
      <c r="C7" s="8" t="s">
        <v>66</v>
      </c>
      <c r="D7" s="8" t="s">
        <v>69</v>
      </c>
      <c r="E7" s="8" t="s">
        <v>526</v>
      </c>
      <c r="F7" s="8" t="s">
        <v>1059</v>
      </c>
      <c r="G7" s="8">
        <v>1</v>
      </c>
      <c r="H7" s="8">
        <v>70</v>
      </c>
    </row>
    <row r="8" spans="1:8" s="9" customFormat="1" ht="39" customHeight="1">
      <c r="A8" s="8" t="s">
        <v>8</v>
      </c>
      <c r="B8" s="8" t="s">
        <v>742</v>
      </c>
      <c r="C8" s="8" t="s">
        <v>67</v>
      </c>
      <c r="D8" s="8" t="s">
        <v>70</v>
      </c>
      <c r="E8" s="8" t="s">
        <v>743</v>
      </c>
      <c r="F8" s="8" t="s">
        <v>744</v>
      </c>
      <c r="G8" s="8">
        <v>6</v>
      </c>
      <c r="H8" s="8">
        <v>13</v>
      </c>
    </row>
    <row r="9" spans="1:8" s="9" customFormat="1" ht="39" customHeight="1">
      <c r="A9" s="8" t="s">
        <v>8</v>
      </c>
      <c r="B9" s="8">
        <v>17</v>
      </c>
      <c r="C9" s="8" t="s">
        <v>66</v>
      </c>
      <c r="D9" s="8" t="s">
        <v>117</v>
      </c>
      <c r="E9" s="8" t="s">
        <v>528</v>
      </c>
      <c r="F9" s="8" t="s">
        <v>527</v>
      </c>
      <c r="G9" s="8">
        <v>1</v>
      </c>
      <c r="H9" s="8">
        <v>80</v>
      </c>
    </row>
    <row r="10" spans="1:8" s="9" customFormat="1" ht="39" customHeight="1">
      <c r="A10" s="8" t="s">
        <v>8</v>
      </c>
      <c r="B10" s="8">
        <v>30</v>
      </c>
      <c r="C10" s="8" t="s">
        <v>66</v>
      </c>
      <c r="D10" s="8" t="s">
        <v>117</v>
      </c>
      <c r="E10" s="8" t="s">
        <v>529</v>
      </c>
      <c r="F10" s="8" t="s">
        <v>527</v>
      </c>
      <c r="G10" s="8">
        <v>1</v>
      </c>
      <c r="H10" s="8">
        <v>90</v>
      </c>
    </row>
    <row r="11" spans="1:8" s="9" customFormat="1" ht="39" customHeight="1">
      <c r="A11" s="8" t="s">
        <v>8</v>
      </c>
      <c r="B11" s="8">
        <v>31</v>
      </c>
      <c r="C11" s="8" t="s">
        <v>66</v>
      </c>
      <c r="D11" s="8" t="s">
        <v>117</v>
      </c>
      <c r="E11" s="8" t="s">
        <v>530</v>
      </c>
      <c r="F11" s="8" t="s">
        <v>527</v>
      </c>
      <c r="G11" s="8">
        <v>1</v>
      </c>
      <c r="H11" s="8">
        <v>15</v>
      </c>
    </row>
    <row r="12" spans="1:8" s="9" customFormat="1" ht="39" customHeight="1">
      <c r="A12" s="8" t="s">
        <v>8</v>
      </c>
      <c r="B12" s="8">
        <v>7</v>
      </c>
      <c r="C12" s="8" t="s">
        <v>67</v>
      </c>
      <c r="D12" s="8" t="s">
        <v>70</v>
      </c>
      <c r="E12" s="8" t="s">
        <v>531</v>
      </c>
      <c r="F12" s="8" t="s">
        <v>532</v>
      </c>
      <c r="G12" s="8">
        <v>1</v>
      </c>
      <c r="H12" s="8">
        <v>10</v>
      </c>
    </row>
    <row r="13" spans="1:8" s="9" customFormat="1" ht="39" customHeight="1">
      <c r="A13" s="8" t="s">
        <v>8</v>
      </c>
      <c r="B13" s="8">
        <v>8</v>
      </c>
      <c r="C13" s="8" t="s">
        <v>67</v>
      </c>
      <c r="D13" s="8" t="s">
        <v>70</v>
      </c>
      <c r="E13" s="8" t="s">
        <v>531</v>
      </c>
      <c r="F13" s="8" t="s">
        <v>533</v>
      </c>
      <c r="G13" s="8">
        <v>1</v>
      </c>
      <c r="H13" s="8">
        <v>8</v>
      </c>
    </row>
    <row r="14" spans="1:8" s="9" customFormat="1" ht="39" customHeight="1">
      <c r="A14" s="8" t="s">
        <v>8</v>
      </c>
      <c r="B14" s="8">
        <v>9</v>
      </c>
      <c r="C14" s="8" t="s">
        <v>67</v>
      </c>
      <c r="D14" s="8" t="s">
        <v>70</v>
      </c>
      <c r="E14" s="8" t="s">
        <v>531</v>
      </c>
      <c r="F14" s="8" t="s">
        <v>534</v>
      </c>
      <c r="G14" s="8">
        <v>1</v>
      </c>
      <c r="H14" s="8">
        <v>8</v>
      </c>
    </row>
    <row r="15" spans="1:8" s="9" customFormat="1" ht="39" customHeight="1">
      <c r="A15" s="8" t="s">
        <v>8</v>
      </c>
      <c r="B15" s="8">
        <v>14</v>
      </c>
      <c r="C15" s="8" t="s">
        <v>67</v>
      </c>
      <c r="D15" s="8" t="s">
        <v>70</v>
      </c>
      <c r="E15" s="8" t="s">
        <v>531</v>
      </c>
      <c r="F15" s="8" t="s">
        <v>535</v>
      </c>
      <c r="G15" s="8">
        <v>1</v>
      </c>
      <c r="H15" s="8">
        <v>8</v>
      </c>
    </row>
    <row r="16" spans="1:8" s="9" customFormat="1" ht="39" customHeight="1">
      <c r="A16" s="8" t="s">
        <v>8</v>
      </c>
      <c r="B16" s="8">
        <v>15</v>
      </c>
      <c r="C16" s="8" t="s">
        <v>67</v>
      </c>
      <c r="D16" s="8" t="s">
        <v>70</v>
      </c>
      <c r="E16" s="8" t="s">
        <v>531</v>
      </c>
      <c r="F16" s="8" t="s">
        <v>536</v>
      </c>
      <c r="G16" s="8">
        <v>1</v>
      </c>
      <c r="H16" s="8">
        <v>7</v>
      </c>
    </row>
    <row r="17" spans="1:8" s="9" customFormat="1" ht="39" customHeight="1">
      <c r="A17" s="8" t="s">
        <v>8</v>
      </c>
      <c r="B17" s="8">
        <v>16</v>
      </c>
      <c r="C17" s="8" t="s">
        <v>67</v>
      </c>
      <c r="D17" s="8" t="s">
        <v>70</v>
      </c>
      <c r="E17" s="8" t="s">
        <v>531</v>
      </c>
      <c r="F17" s="8" t="s">
        <v>537</v>
      </c>
      <c r="G17" s="8">
        <v>1</v>
      </c>
      <c r="H17" s="8">
        <v>7</v>
      </c>
    </row>
    <row r="18" spans="1:8" s="9" customFormat="1" ht="39" customHeight="1">
      <c r="A18" s="8" t="s">
        <v>8</v>
      </c>
      <c r="B18" s="8">
        <v>21</v>
      </c>
      <c r="C18" s="8" t="s">
        <v>67</v>
      </c>
      <c r="D18" s="8" t="s">
        <v>80</v>
      </c>
      <c r="E18" s="8" t="s">
        <v>541</v>
      </c>
      <c r="F18" s="8" t="s">
        <v>532</v>
      </c>
      <c r="G18" s="8">
        <v>1</v>
      </c>
      <c r="H18" s="8">
        <v>22</v>
      </c>
    </row>
    <row r="19" spans="1:8" s="9" customFormat="1" ht="39" customHeight="1">
      <c r="A19" s="8" t="s">
        <v>8</v>
      </c>
      <c r="B19" s="8">
        <v>22</v>
      </c>
      <c r="C19" s="8" t="s">
        <v>67</v>
      </c>
      <c r="D19" s="8" t="s">
        <v>80</v>
      </c>
      <c r="E19" s="8" t="s">
        <v>541</v>
      </c>
      <c r="F19" s="8" t="s">
        <v>533</v>
      </c>
      <c r="G19" s="8">
        <v>1</v>
      </c>
      <c r="H19" s="8">
        <v>21</v>
      </c>
    </row>
    <row r="20" spans="1:8" s="9" customFormat="1" ht="39" customHeight="1">
      <c r="A20" s="8" t="s">
        <v>8</v>
      </c>
      <c r="B20" s="8">
        <v>25</v>
      </c>
      <c r="C20" s="8" t="s">
        <v>67</v>
      </c>
      <c r="D20" s="8" t="s">
        <v>80</v>
      </c>
      <c r="E20" s="8" t="s">
        <v>541</v>
      </c>
      <c r="F20" s="8" t="s">
        <v>534</v>
      </c>
      <c r="G20" s="8">
        <v>1</v>
      </c>
      <c r="H20" s="8">
        <v>16</v>
      </c>
    </row>
    <row r="21" spans="1:8" s="9" customFormat="1" ht="39" customHeight="1">
      <c r="A21" s="8" t="s">
        <v>8</v>
      </c>
      <c r="B21" s="8">
        <v>23</v>
      </c>
      <c r="C21" s="8" t="s">
        <v>67</v>
      </c>
      <c r="D21" s="8" t="s">
        <v>70</v>
      </c>
      <c r="E21" s="8" t="s">
        <v>542</v>
      </c>
      <c r="F21" s="8" t="s">
        <v>538</v>
      </c>
      <c r="G21" s="8">
        <v>1</v>
      </c>
      <c r="H21" s="8">
        <v>18</v>
      </c>
    </row>
    <row r="22" spans="1:8" s="9" customFormat="1" ht="39" customHeight="1">
      <c r="A22" s="8" t="s">
        <v>8</v>
      </c>
      <c r="B22" s="8">
        <v>24</v>
      </c>
      <c r="C22" s="8" t="s">
        <v>67</v>
      </c>
      <c r="D22" s="8" t="s">
        <v>70</v>
      </c>
      <c r="E22" s="8" t="s">
        <v>542</v>
      </c>
      <c r="F22" s="8" t="s">
        <v>539</v>
      </c>
      <c r="G22" s="8">
        <v>1</v>
      </c>
      <c r="H22" s="8">
        <v>11</v>
      </c>
    </row>
    <row r="23" spans="1:8" s="9" customFormat="1" ht="39" customHeight="1">
      <c r="A23" s="8" t="s">
        <v>8</v>
      </c>
      <c r="B23" s="8">
        <v>24</v>
      </c>
      <c r="C23" s="8" t="s">
        <v>66</v>
      </c>
      <c r="D23" s="8" t="s">
        <v>84</v>
      </c>
      <c r="E23" s="8" t="s">
        <v>745</v>
      </c>
      <c r="F23" s="8" t="s">
        <v>746</v>
      </c>
      <c r="G23" s="8">
        <v>1</v>
      </c>
      <c r="H23" s="8">
        <v>26</v>
      </c>
    </row>
    <row r="24" spans="1:8" s="9" customFormat="1" ht="39" customHeight="1">
      <c r="A24" s="8" t="s">
        <v>8</v>
      </c>
      <c r="B24" s="8" t="s">
        <v>747</v>
      </c>
      <c r="C24" s="8" t="s">
        <v>67</v>
      </c>
      <c r="D24" s="8" t="s">
        <v>70</v>
      </c>
      <c r="E24" s="8" t="s">
        <v>748</v>
      </c>
      <c r="F24" s="8" t="s">
        <v>744</v>
      </c>
      <c r="G24" s="8">
        <v>3</v>
      </c>
      <c r="H24" s="8">
        <v>19</v>
      </c>
    </row>
    <row r="25" spans="1:8" s="9" customFormat="1" ht="39" customHeight="1">
      <c r="A25" s="8" t="s">
        <v>8</v>
      </c>
      <c r="B25" s="8">
        <v>30</v>
      </c>
      <c r="C25" s="8" t="s">
        <v>67</v>
      </c>
      <c r="D25" s="8" t="s">
        <v>70</v>
      </c>
      <c r="E25" s="8" t="s">
        <v>542</v>
      </c>
      <c r="F25" s="8" t="s">
        <v>540</v>
      </c>
      <c r="G25" s="8">
        <v>1</v>
      </c>
      <c r="H25" s="8">
        <v>9</v>
      </c>
    </row>
    <row r="26" spans="1:8" s="9" customFormat="1" ht="39" customHeight="1">
      <c r="A26" s="8" t="s">
        <v>8</v>
      </c>
      <c r="B26" s="8">
        <v>24</v>
      </c>
      <c r="C26" s="8" t="s">
        <v>66</v>
      </c>
      <c r="D26" s="8" t="s">
        <v>84</v>
      </c>
      <c r="E26" s="8" t="s">
        <v>745</v>
      </c>
      <c r="F26" s="8" t="s">
        <v>746</v>
      </c>
      <c r="G26" s="8">
        <v>1</v>
      </c>
      <c r="H26" s="8">
        <v>40</v>
      </c>
    </row>
    <row r="27" spans="1:8" s="9" customFormat="1" ht="39" customHeight="1">
      <c r="A27" s="8" t="s">
        <v>8</v>
      </c>
      <c r="B27" s="8">
        <v>24</v>
      </c>
      <c r="C27" s="8" t="s">
        <v>66</v>
      </c>
      <c r="D27" s="8" t="s">
        <v>84</v>
      </c>
      <c r="E27" s="8" t="s">
        <v>745</v>
      </c>
      <c r="F27" s="8" t="s">
        <v>746</v>
      </c>
      <c r="G27" s="8">
        <v>1</v>
      </c>
      <c r="H27" s="8">
        <v>26</v>
      </c>
    </row>
    <row r="28" spans="1:8" s="9" customFormat="1" ht="39" customHeight="1">
      <c r="A28" s="8" t="s">
        <v>9</v>
      </c>
      <c r="B28" s="8">
        <v>8</v>
      </c>
      <c r="C28" s="8" t="s">
        <v>66</v>
      </c>
      <c r="D28" s="8" t="s">
        <v>84</v>
      </c>
      <c r="E28" s="8" t="s">
        <v>745</v>
      </c>
      <c r="F28" s="8" t="s">
        <v>746</v>
      </c>
      <c r="G28" s="8">
        <v>1</v>
      </c>
      <c r="H28" s="8">
        <v>25</v>
      </c>
    </row>
    <row r="29" spans="1:8" s="9" customFormat="1" ht="39" customHeight="1">
      <c r="A29" s="8" t="s">
        <v>9</v>
      </c>
      <c r="B29" s="8" t="s">
        <v>749</v>
      </c>
      <c r="C29" s="8" t="s">
        <v>67</v>
      </c>
      <c r="D29" s="8" t="s">
        <v>750</v>
      </c>
      <c r="E29" s="8" t="s">
        <v>149</v>
      </c>
      <c r="F29" s="8" t="s">
        <v>744</v>
      </c>
      <c r="G29" s="8">
        <v>4</v>
      </c>
      <c r="H29" s="8">
        <v>15</v>
      </c>
    </row>
    <row r="30" spans="1:8" s="9" customFormat="1" ht="39" customHeight="1">
      <c r="A30" s="8" t="s">
        <v>9</v>
      </c>
      <c r="B30" s="8">
        <v>29</v>
      </c>
      <c r="C30" s="8" t="s">
        <v>66</v>
      </c>
      <c r="D30" s="8" t="s">
        <v>106</v>
      </c>
      <c r="E30" s="8" t="s">
        <v>751</v>
      </c>
      <c r="F30" s="8" t="s">
        <v>752</v>
      </c>
      <c r="G30" s="8">
        <v>1</v>
      </c>
      <c r="H30" s="8">
        <v>36</v>
      </c>
    </row>
    <row r="31" spans="1:8" s="9" customFormat="1" ht="39" customHeight="1">
      <c r="A31" s="8" t="s">
        <v>10</v>
      </c>
      <c r="B31" s="8">
        <v>4</v>
      </c>
      <c r="C31" s="8" t="s">
        <v>66</v>
      </c>
      <c r="D31" s="8" t="s">
        <v>84</v>
      </c>
      <c r="E31" s="8" t="s">
        <v>745</v>
      </c>
      <c r="F31" s="8" t="s">
        <v>753</v>
      </c>
      <c r="G31" s="8">
        <v>1</v>
      </c>
      <c r="H31" s="8">
        <v>38</v>
      </c>
    </row>
    <row r="32" spans="1:8" s="9" customFormat="1" ht="39" customHeight="1">
      <c r="A32" s="8" t="s">
        <v>10</v>
      </c>
      <c r="B32" s="8" t="s">
        <v>754</v>
      </c>
      <c r="C32" s="8" t="s">
        <v>66</v>
      </c>
      <c r="D32" s="8" t="s">
        <v>95</v>
      </c>
      <c r="E32" s="8" t="s">
        <v>755</v>
      </c>
      <c r="F32" s="8" t="s">
        <v>756</v>
      </c>
      <c r="G32" s="8">
        <v>2</v>
      </c>
      <c r="H32" s="8">
        <v>130</v>
      </c>
    </row>
    <row r="33" spans="1:8" s="9" customFormat="1" ht="39" customHeight="1">
      <c r="A33" s="8" t="s">
        <v>10</v>
      </c>
      <c r="B33" s="8">
        <v>8</v>
      </c>
      <c r="C33" s="8" t="s">
        <v>66</v>
      </c>
      <c r="D33" s="8" t="s">
        <v>84</v>
      </c>
      <c r="E33" s="8" t="s">
        <v>745</v>
      </c>
      <c r="F33" s="8" t="s">
        <v>753</v>
      </c>
      <c r="G33" s="8">
        <v>1</v>
      </c>
      <c r="H33" s="8">
        <v>25</v>
      </c>
    </row>
    <row r="34" spans="1:8" s="9" customFormat="1" ht="39" customHeight="1">
      <c r="A34" s="8" t="s">
        <v>10</v>
      </c>
      <c r="B34" s="8">
        <v>8</v>
      </c>
      <c r="C34" s="8" t="s">
        <v>66</v>
      </c>
      <c r="D34" s="8" t="s">
        <v>84</v>
      </c>
      <c r="E34" s="8" t="s">
        <v>745</v>
      </c>
      <c r="F34" s="8" t="s">
        <v>753</v>
      </c>
      <c r="G34" s="8">
        <v>1</v>
      </c>
      <c r="H34" s="8">
        <v>25</v>
      </c>
    </row>
    <row r="35" spans="1:8" s="9" customFormat="1" ht="39" customHeight="1">
      <c r="A35" s="8" t="s">
        <v>10</v>
      </c>
      <c r="B35" s="8">
        <v>15</v>
      </c>
      <c r="C35" s="8" t="s">
        <v>66</v>
      </c>
      <c r="D35" s="8" t="s">
        <v>84</v>
      </c>
      <c r="E35" s="8" t="s">
        <v>745</v>
      </c>
      <c r="F35" s="8" t="s">
        <v>753</v>
      </c>
      <c r="G35" s="8">
        <v>1</v>
      </c>
      <c r="H35" s="8">
        <v>37</v>
      </c>
    </row>
    <row r="36" spans="1:8" s="9" customFormat="1" ht="39" customHeight="1">
      <c r="A36" s="8" t="s">
        <v>10</v>
      </c>
      <c r="B36" s="8">
        <v>15</v>
      </c>
      <c r="C36" s="8" t="s">
        <v>66</v>
      </c>
      <c r="D36" s="8" t="s">
        <v>84</v>
      </c>
      <c r="E36" s="8" t="s">
        <v>745</v>
      </c>
      <c r="F36" s="8" t="s">
        <v>753</v>
      </c>
      <c r="G36" s="8">
        <v>1</v>
      </c>
      <c r="H36" s="8">
        <v>25</v>
      </c>
    </row>
    <row r="37" spans="1:8" s="9" customFormat="1" ht="39" customHeight="1">
      <c r="A37" s="8" t="s">
        <v>10</v>
      </c>
      <c r="B37" s="8">
        <v>15</v>
      </c>
      <c r="C37" s="8" t="s">
        <v>66</v>
      </c>
      <c r="D37" s="8" t="s">
        <v>84</v>
      </c>
      <c r="E37" s="8" t="s">
        <v>745</v>
      </c>
      <c r="F37" s="8" t="s">
        <v>753</v>
      </c>
      <c r="G37" s="8">
        <v>1</v>
      </c>
      <c r="H37" s="8">
        <v>25</v>
      </c>
    </row>
    <row r="38" spans="1:8" s="9" customFormat="1" ht="39" customHeight="1">
      <c r="A38" s="8" t="s">
        <v>10</v>
      </c>
      <c r="B38" s="8" t="s">
        <v>757</v>
      </c>
      <c r="C38" s="8" t="s">
        <v>66</v>
      </c>
      <c r="D38" s="8" t="s">
        <v>95</v>
      </c>
      <c r="E38" s="8" t="s">
        <v>755</v>
      </c>
      <c r="F38" s="8" t="s">
        <v>758</v>
      </c>
      <c r="G38" s="8">
        <v>2</v>
      </c>
      <c r="H38" s="8">
        <v>115</v>
      </c>
    </row>
    <row r="39" spans="1:8" s="9" customFormat="1" ht="39" customHeight="1">
      <c r="A39" s="8" t="s">
        <v>10</v>
      </c>
      <c r="B39" s="8">
        <v>24</v>
      </c>
      <c r="C39" s="8" t="s">
        <v>66</v>
      </c>
      <c r="D39" s="8" t="s">
        <v>85</v>
      </c>
      <c r="E39" s="8" t="s">
        <v>759</v>
      </c>
      <c r="F39" s="8" t="s">
        <v>760</v>
      </c>
      <c r="G39" s="8">
        <v>1</v>
      </c>
      <c r="H39" s="8">
        <v>90</v>
      </c>
    </row>
    <row r="40" spans="1:8" s="9" customFormat="1" ht="39" customHeight="1">
      <c r="A40" s="8" t="s">
        <v>10</v>
      </c>
      <c r="B40" s="8">
        <v>25</v>
      </c>
      <c r="C40" s="8" t="s">
        <v>66</v>
      </c>
      <c r="D40" s="8" t="s">
        <v>85</v>
      </c>
      <c r="E40" s="8" t="s">
        <v>759</v>
      </c>
      <c r="F40" s="8" t="s">
        <v>761</v>
      </c>
      <c r="G40" s="8">
        <v>1</v>
      </c>
      <c r="H40" s="8">
        <v>90</v>
      </c>
    </row>
    <row r="41" spans="1:8" s="9" customFormat="1" ht="39" customHeight="1">
      <c r="A41" s="8" t="s">
        <v>10</v>
      </c>
      <c r="B41" s="8">
        <v>26</v>
      </c>
      <c r="C41" s="8" t="s">
        <v>66</v>
      </c>
      <c r="D41" s="8" t="s">
        <v>85</v>
      </c>
      <c r="E41" s="8" t="s">
        <v>759</v>
      </c>
      <c r="F41" s="8" t="s">
        <v>762</v>
      </c>
      <c r="G41" s="8">
        <v>1</v>
      </c>
      <c r="H41" s="8">
        <v>90</v>
      </c>
    </row>
    <row r="42" spans="1:8" s="9" customFormat="1" ht="39" customHeight="1">
      <c r="A42" s="8" t="s">
        <v>10</v>
      </c>
      <c r="B42" s="8">
        <v>27</v>
      </c>
      <c r="C42" s="8" t="s">
        <v>66</v>
      </c>
      <c r="D42" s="8" t="s">
        <v>106</v>
      </c>
      <c r="E42" s="8" t="s">
        <v>763</v>
      </c>
      <c r="F42" s="8" t="s">
        <v>764</v>
      </c>
      <c r="G42" s="8">
        <v>1</v>
      </c>
      <c r="H42" s="8">
        <v>10</v>
      </c>
    </row>
    <row r="43" spans="1:8" s="9" customFormat="1" ht="39" customHeight="1">
      <c r="A43" s="8" t="s">
        <v>10</v>
      </c>
      <c r="B43" s="8">
        <v>27</v>
      </c>
      <c r="C43" s="8" t="s">
        <v>66</v>
      </c>
      <c r="D43" s="8" t="s">
        <v>484</v>
      </c>
      <c r="E43" s="8" t="s">
        <v>765</v>
      </c>
      <c r="F43" s="8" t="s">
        <v>613</v>
      </c>
      <c r="G43" s="8">
        <v>1</v>
      </c>
      <c r="H43" s="8">
        <v>58</v>
      </c>
    </row>
    <row r="44" spans="1:8" s="9" customFormat="1" ht="39" customHeight="1">
      <c r="A44" s="8" t="s">
        <v>10</v>
      </c>
      <c r="B44" s="8">
        <v>27</v>
      </c>
      <c r="C44" s="8" t="s">
        <v>66</v>
      </c>
      <c r="D44" s="8" t="s">
        <v>484</v>
      </c>
      <c r="E44" s="8" t="s">
        <v>765</v>
      </c>
      <c r="F44" s="8" t="s">
        <v>756</v>
      </c>
      <c r="G44" s="8">
        <v>1</v>
      </c>
      <c r="H44" s="8">
        <v>58</v>
      </c>
    </row>
    <row r="45" spans="1:8" s="9" customFormat="1" ht="39" customHeight="1">
      <c r="A45" s="8" t="s">
        <v>10</v>
      </c>
      <c r="B45" s="8">
        <v>28</v>
      </c>
      <c r="C45" s="8" t="s">
        <v>66</v>
      </c>
      <c r="D45" s="8" t="s">
        <v>107</v>
      </c>
      <c r="E45" s="8" t="s">
        <v>766</v>
      </c>
      <c r="F45" s="8" t="s">
        <v>767</v>
      </c>
      <c r="G45" s="8">
        <v>1</v>
      </c>
      <c r="H45" s="8">
        <v>71</v>
      </c>
    </row>
    <row r="46" spans="1:8" s="9" customFormat="1" ht="39" customHeight="1">
      <c r="A46" s="8" t="s">
        <v>10</v>
      </c>
      <c r="B46" s="8">
        <v>28</v>
      </c>
      <c r="C46" s="8" t="s">
        <v>66</v>
      </c>
      <c r="D46" s="8" t="s">
        <v>106</v>
      </c>
      <c r="E46" s="8" t="s">
        <v>768</v>
      </c>
      <c r="F46" s="8" t="s">
        <v>769</v>
      </c>
      <c r="G46" s="8">
        <v>1</v>
      </c>
      <c r="H46" s="8">
        <v>6</v>
      </c>
    </row>
    <row r="47" spans="1:8" s="9" customFormat="1" ht="39" customHeight="1">
      <c r="A47" s="8" t="s">
        <v>10</v>
      </c>
      <c r="B47" s="8">
        <v>28</v>
      </c>
      <c r="C47" s="8" t="s">
        <v>66</v>
      </c>
      <c r="D47" s="8" t="s">
        <v>107</v>
      </c>
      <c r="E47" s="8" t="s">
        <v>770</v>
      </c>
      <c r="F47" s="8" t="s">
        <v>771</v>
      </c>
      <c r="G47" s="8">
        <v>1</v>
      </c>
      <c r="H47" s="8">
        <v>70</v>
      </c>
    </row>
    <row r="48" spans="1:8" s="9" customFormat="1" ht="39" customHeight="1">
      <c r="A48" s="8" t="s">
        <v>10</v>
      </c>
      <c r="B48" s="8">
        <v>29</v>
      </c>
      <c r="C48" s="8" t="s">
        <v>66</v>
      </c>
      <c r="D48" s="8" t="s">
        <v>107</v>
      </c>
      <c r="E48" s="8" t="s">
        <v>772</v>
      </c>
      <c r="F48" s="8" t="s">
        <v>773</v>
      </c>
      <c r="G48" s="8">
        <v>1</v>
      </c>
      <c r="H48" s="8">
        <v>53</v>
      </c>
    </row>
    <row r="49" spans="1:8" s="9" customFormat="1" ht="39" customHeight="1">
      <c r="A49" s="8" t="s">
        <v>10</v>
      </c>
      <c r="B49" s="8" t="s">
        <v>774</v>
      </c>
      <c r="C49" s="8" t="s">
        <v>66</v>
      </c>
      <c r="D49" s="8" t="s">
        <v>95</v>
      </c>
      <c r="E49" s="8" t="s">
        <v>755</v>
      </c>
      <c r="F49" s="8" t="s">
        <v>775</v>
      </c>
      <c r="G49" s="8">
        <v>2</v>
      </c>
      <c r="H49" s="8">
        <v>115</v>
      </c>
    </row>
    <row r="50" spans="1:8" s="9" customFormat="1" ht="39" customHeight="1">
      <c r="A50" s="8" t="s">
        <v>11</v>
      </c>
      <c r="B50" s="8" t="s">
        <v>776</v>
      </c>
      <c r="C50" s="8" t="s">
        <v>66</v>
      </c>
      <c r="D50" s="8" t="s">
        <v>95</v>
      </c>
      <c r="E50" s="8" t="s">
        <v>755</v>
      </c>
      <c r="F50" s="8" t="s">
        <v>777</v>
      </c>
      <c r="G50" s="8">
        <v>2</v>
      </c>
      <c r="H50" s="8">
        <v>123</v>
      </c>
    </row>
    <row r="51" spans="1:8" s="9" customFormat="1" ht="39" customHeight="1">
      <c r="A51" s="8" t="s">
        <v>11</v>
      </c>
      <c r="B51" s="8">
        <v>11</v>
      </c>
      <c r="C51" s="8" t="s">
        <v>66</v>
      </c>
      <c r="D51" s="8" t="s">
        <v>95</v>
      </c>
      <c r="E51" s="8" t="s">
        <v>755</v>
      </c>
      <c r="F51" s="8" t="s">
        <v>778</v>
      </c>
      <c r="G51" s="8">
        <v>2</v>
      </c>
      <c r="H51" s="8">
        <v>133</v>
      </c>
    </row>
    <row r="52" spans="1:8" s="9" customFormat="1" ht="39" customHeight="1">
      <c r="A52" s="8" t="s">
        <v>11</v>
      </c>
      <c r="B52" s="8" t="s">
        <v>779</v>
      </c>
      <c r="C52" s="8" t="s">
        <v>66</v>
      </c>
      <c r="D52" s="8" t="s">
        <v>95</v>
      </c>
      <c r="E52" s="8" t="s">
        <v>755</v>
      </c>
      <c r="F52" s="8" t="s">
        <v>780</v>
      </c>
      <c r="G52" s="8">
        <v>2</v>
      </c>
      <c r="H52" s="8">
        <v>140</v>
      </c>
    </row>
    <row r="53" spans="1:8" s="9" customFormat="1" ht="39" customHeight="1">
      <c r="A53" s="8" t="s">
        <v>11</v>
      </c>
      <c r="B53" s="8" t="s">
        <v>781</v>
      </c>
      <c r="C53" s="8" t="s">
        <v>66</v>
      </c>
      <c r="D53" s="8" t="s">
        <v>95</v>
      </c>
      <c r="E53" s="8" t="s">
        <v>755</v>
      </c>
      <c r="F53" s="8" t="s">
        <v>701</v>
      </c>
      <c r="G53" s="8">
        <v>2</v>
      </c>
      <c r="H53" s="8">
        <v>140</v>
      </c>
    </row>
    <row r="54" spans="1:8" s="9" customFormat="1" ht="39" customHeight="1">
      <c r="A54" s="8" t="s">
        <v>11</v>
      </c>
      <c r="B54" s="8">
        <v>30</v>
      </c>
      <c r="C54" s="8" t="s">
        <v>66</v>
      </c>
      <c r="D54" s="8" t="s">
        <v>484</v>
      </c>
      <c r="E54" s="8" t="s">
        <v>782</v>
      </c>
      <c r="F54" s="8" t="s">
        <v>599</v>
      </c>
      <c r="G54" s="8">
        <v>1</v>
      </c>
      <c r="H54" s="8">
        <v>26</v>
      </c>
    </row>
    <row r="55" spans="1:8" s="9" customFormat="1" ht="39" customHeight="1">
      <c r="A55" s="8" t="s">
        <v>12</v>
      </c>
      <c r="B55" s="8" t="s">
        <v>783</v>
      </c>
      <c r="C55" s="8" t="s">
        <v>66</v>
      </c>
      <c r="D55" s="8" t="s">
        <v>95</v>
      </c>
      <c r="E55" s="8" t="s">
        <v>755</v>
      </c>
      <c r="F55" s="8" t="s">
        <v>784</v>
      </c>
      <c r="G55" s="8">
        <v>2</v>
      </c>
      <c r="H55" s="8">
        <v>91</v>
      </c>
    </row>
    <row r="56" spans="1:8" s="9" customFormat="1" ht="39" customHeight="1">
      <c r="A56" s="8" t="s">
        <v>12</v>
      </c>
      <c r="B56" s="8" t="s">
        <v>785</v>
      </c>
      <c r="C56" s="8" t="s">
        <v>66</v>
      </c>
      <c r="D56" s="8" t="s">
        <v>95</v>
      </c>
      <c r="E56" s="8" t="s">
        <v>755</v>
      </c>
      <c r="F56" s="8" t="s">
        <v>786</v>
      </c>
      <c r="G56" s="8">
        <v>2</v>
      </c>
      <c r="H56" s="8">
        <v>134</v>
      </c>
    </row>
    <row r="57" spans="1:8" s="9" customFormat="1" ht="39" customHeight="1">
      <c r="A57" s="8" t="s">
        <v>12</v>
      </c>
      <c r="B57" s="8">
        <v>20</v>
      </c>
      <c r="C57" s="8" t="s">
        <v>66</v>
      </c>
      <c r="D57" s="8" t="s">
        <v>107</v>
      </c>
      <c r="E57" s="8" t="s">
        <v>787</v>
      </c>
      <c r="F57" s="8" t="s">
        <v>788</v>
      </c>
      <c r="G57" s="8">
        <v>1</v>
      </c>
      <c r="H57" s="8" t="s">
        <v>789</v>
      </c>
    </row>
    <row r="58" spans="1:8" s="9" customFormat="1" ht="39" customHeight="1">
      <c r="A58" s="8" t="s">
        <v>12</v>
      </c>
      <c r="B58" s="8">
        <v>21</v>
      </c>
      <c r="C58" s="8" t="s">
        <v>66</v>
      </c>
      <c r="D58" s="8" t="s">
        <v>107</v>
      </c>
      <c r="E58" s="8" t="s">
        <v>787</v>
      </c>
      <c r="F58" s="8" t="s">
        <v>577</v>
      </c>
      <c r="G58" s="8">
        <v>1</v>
      </c>
      <c r="H58" s="8">
        <v>83</v>
      </c>
    </row>
    <row r="59" spans="1:8" s="9" customFormat="1" ht="39" customHeight="1">
      <c r="A59" s="8" t="s">
        <v>12</v>
      </c>
      <c r="B59" s="8">
        <v>22</v>
      </c>
      <c r="C59" s="8" t="s">
        <v>66</v>
      </c>
      <c r="D59" s="8" t="s">
        <v>107</v>
      </c>
      <c r="E59" s="8" t="s">
        <v>787</v>
      </c>
      <c r="F59" s="8" t="s">
        <v>790</v>
      </c>
      <c r="G59" s="8">
        <v>1</v>
      </c>
      <c r="H59" s="8">
        <v>60</v>
      </c>
    </row>
    <row r="60" spans="1:8" s="9" customFormat="1" ht="39" customHeight="1">
      <c r="A60" s="8" t="s">
        <v>12</v>
      </c>
      <c r="B60" s="8" t="s">
        <v>791</v>
      </c>
      <c r="C60" s="8" t="s">
        <v>66</v>
      </c>
      <c r="D60" s="8" t="s">
        <v>792</v>
      </c>
      <c r="E60" s="8" t="s">
        <v>793</v>
      </c>
      <c r="F60" s="8" t="s">
        <v>794</v>
      </c>
      <c r="G60" s="8">
        <v>2</v>
      </c>
      <c r="H60" s="8">
        <v>23</v>
      </c>
    </row>
    <row r="61" spans="1:8" s="9" customFormat="1" ht="39" customHeight="1">
      <c r="A61" s="8" t="s">
        <v>12</v>
      </c>
      <c r="B61" s="8" t="s">
        <v>791</v>
      </c>
      <c r="C61" s="8" t="s">
        <v>66</v>
      </c>
      <c r="D61" s="8" t="s">
        <v>95</v>
      </c>
      <c r="E61" s="8" t="s">
        <v>755</v>
      </c>
      <c r="F61" s="8" t="s">
        <v>795</v>
      </c>
      <c r="G61" s="8">
        <v>2</v>
      </c>
      <c r="H61" s="8">
        <v>129</v>
      </c>
    </row>
    <row r="62" spans="1:8" s="9" customFormat="1" ht="39" customHeight="1">
      <c r="A62" s="8" t="s">
        <v>12</v>
      </c>
      <c r="B62" s="8">
        <v>29</v>
      </c>
      <c r="C62" s="8" t="s">
        <v>66</v>
      </c>
      <c r="D62" s="8" t="s">
        <v>796</v>
      </c>
      <c r="E62" s="8" t="s">
        <v>797</v>
      </c>
      <c r="F62" s="15" t="s">
        <v>1070</v>
      </c>
      <c r="G62" s="8">
        <v>1</v>
      </c>
      <c r="H62" s="8">
        <v>62</v>
      </c>
    </row>
    <row r="63" spans="1:8" s="9" customFormat="1" ht="39" customHeight="1">
      <c r="A63" s="8" t="s">
        <v>12</v>
      </c>
      <c r="B63" s="8">
        <v>31</v>
      </c>
      <c r="C63" s="8" t="s">
        <v>66</v>
      </c>
      <c r="D63" s="8" t="s">
        <v>95</v>
      </c>
      <c r="E63" s="8" t="s">
        <v>755</v>
      </c>
      <c r="F63" s="8" t="s">
        <v>798</v>
      </c>
      <c r="G63" s="8">
        <v>2</v>
      </c>
      <c r="H63" s="8">
        <v>94</v>
      </c>
    </row>
    <row r="64" spans="1:8" s="9" customFormat="1" ht="39" customHeight="1">
      <c r="A64" s="8" t="s">
        <v>12</v>
      </c>
      <c r="B64" s="8" t="s">
        <v>799</v>
      </c>
      <c r="C64" s="8" t="s">
        <v>67</v>
      </c>
      <c r="D64" s="8" t="s">
        <v>80</v>
      </c>
      <c r="E64" s="8" t="s">
        <v>800</v>
      </c>
      <c r="F64" s="15" t="s">
        <v>1070</v>
      </c>
      <c r="G64" s="8">
        <v>6</v>
      </c>
      <c r="H64" s="8">
        <v>13</v>
      </c>
    </row>
    <row r="65" spans="1:8" s="9" customFormat="1" ht="39" customHeight="1">
      <c r="A65" s="8" t="s">
        <v>13</v>
      </c>
      <c r="B65" s="8" t="s">
        <v>801</v>
      </c>
      <c r="C65" s="8" t="s">
        <v>66</v>
      </c>
      <c r="D65" s="8" t="s">
        <v>95</v>
      </c>
      <c r="E65" s="8" t="s">
        <v>755</v>
      </c>
      <c r="F65" s="8" t="s">
        <v>802</v>
      </c>
      <c r="G65" s="8">
        <v>2</v>
      </c>
      <c r="H65" s="8">
        <v>140</v>
      </c>
    </row>
    <row r="66" spans="1:8" s="9" customFormat="1" ht="39" customHeight="1">
      <c r="A66" s="8" t="s">
        <v>13</v>
      </c>
      <c r="B66" s="8">
        <v>13</v>
      </c>
      <c r="C66" s="8" t="s">
        <v>66</v>
      </c>
      <c r="D66" s="8" t="s">
        <v>107</v>
      </c>
      <c r="E66" s="8" t="s">
        <v>803</v>
      </c>
      <c r="F66" s="8" t="s">
        <v>804</v>
      </c>
      <c r="G66" s="8">
        <v>1</v>
      </c>
      <c r="H66" s="8">
        <v>89</v>
      </c>
    </row>
    <row r="67" spans="1:8" s="9" customFormat="1" ht="39" customHeight="1">
      <c r="A67" s="8" t="s">
        <v>13</v>
      </c>
      <c r="B67" s="8" t="s">
        <v>805</v>
      </c>
      <c r="C67" s="8" t="s">
        <v>66</v>
      </c>
      <c r="D67" s="8" t="s">
        <v>95</v>
      </c>
      <c r="E67" s="8" t="s">
        <v>755</v>
      </c>
      <c r="F67" s="8" t="s">
        <v>806</v>
      </c>
      <c r="G67" s="8">
        <v>2</v>
      </c>
      <c r="H67" s="8">
        <v>140</v>
      </c>
    </row>
    <row r="68" spans="1:8" s="9" customFormat="1" ht="39" customHeight="1">
      <c r="A68" s="8" t="s">
        <v>13</v>
      </c>
      <c r="B68" s="8">
        <v>19</v>
      </c>
      <c r="C68" s="8" t="s">
        <v>66</v>
      </c>
      <c r="D68" s="8" t="s">
        <v>484</v>
      </c>
      <c r="E68" s="8" t="s">
        <v>782</v>
      </c>
      <c r="F68" s="8" t="s">
        <v>613</v>
      </c>
      <c r="G68" s="8">
        <v>1</v>
      </c>
      <c r="H68" s="8">
        <v>27</v>
      </c>
    </row>
    <row r="69" spans="1:8" s="9" customFormat="1" ht="39" customHeight="1">
      <c r="A69" s="8" t="s">
        <v>13</v>
      </c>
      <c r="B69" s="8" t="s">
        <v>807</v>
      </c>
      <c r="C69" s="8" t="s">
        <v>66</v>
      </c>
      <c r="D69" s="8" t="s">
        <v>95</v>
      </c>
      <c r="E69" s="8" t="s">
        <v>755</v>
      </c>
      <c r="F69" s="8" t="s">
        <v>756</v>
      </c>
      <c r="G69" s="8">
        <v>2</v>
      </c>
      <c r="H69" s="8">
        <v>140</v>
      </c>
    </row>
    <row r="70" spans="1:8" s="9" customFormat="1" ht="39" customHeight="1">
      <c r="A70" s="8" t="s">
        <v>808</v>
      </c>
      <c r="B70" s="8">
        <v>27</v>
      </c>
      <c r="C70" s="8" t="s">
        <v>66</v>
      </c>
      <c r="D70" s="8" t="s">
        <v>107</v>
      </c>
      <c r="E70" s="8" t="s">
        <v>809</v>
      </c>
      <c r="F70" s="8" t="s">
        <v>810</v>
      </c>
      <c r="G70" s="8">
        <v>1</v>
      </c>
      <c r="H70" s="8">
        <v>74</v>
      </c>
    </row>
    <row r="71" spans="1:8" s="9" customFormat="1" ht="39" customHeight="1">
      <c r="A71" s="8" t="s">
        <v>14</v>
      </c>
      <c r="B71" s="8">
        <v>2</v>
      </c>
      <c r="C71" s="8" t="s">
        <v>66</v>
      </c>
      <c r="D71" s="8" t="s">
        <v>70</v>
      </c>
      <c r="E71" s="8" t="s">
        <v>229</v>
      </c>
      <c r="F71" s="8" t="s">
        <v>811</v>
      </c>
      <c r="G71" s="8">
        <v>1</v>
      </c>
      <c r="H71" s="8">
        <v>96</v>
      </c>
    </row>
    <row r="72" spans="1:8" s="9" customFormat="1" ht="39" customHeight="1">
      <c r="A72" s="8" t="s">
        <v>14</v>
      </c>
      <c r="B72" s="8">
        <v>3</v>
      </c>
      <c r="C72" s="8" t="s">
        <v>66</v>
      </c>
      <c r="D72" s="8" t="s">
        <v>70</v>
      </c>
      <c r="E72" s="8" t="s">
        <v>229</v>
      </c>
      <c r="F72" s="8" t="s">
        <v>756</v>
      </c>
      <c r="G72" s="8">
        <v>1</v>
      </c>
      <c r="H72" s="8">
        <v>96</v>
      </c>
    </row>
    <row r="73" spans="1:8" s="9" customFormat="1" ht="39" customHeight="1">
      <c r="A73" s="8" t="s">
        <v>14</v>
      </c>
      <c r="B73" s="8">
        <v>3</v>
      </c>
      <c r="C73" s="8" t="s">
        <v>67</v>
      </c>
      <c r="D73" s="8" t="s">
        <v>69</v>
      </c>
      <c r="E73" s="8" t="s">
        <v>812</v>
      </c>
      <c r="F73" s="15" t="s">
        <v>1070</v>
      </c>
      <c r="G73" s="8">
        <v>1</v>
      </c>
      <c r="H73" s="8">
        <v>15</v>
      </c>
    </row>
    <row r="74" spans="1:8" s="9" customFormat="1" ht="39" customHeight="1">
      <c r="A74" s="8" t="s">
        <v>14</v>
      </c>
      <c r="B74" s="8" t="s">
        <v>776</v>
      </c>
      <c r="C74" s="8" t="s">
        <v>66</v>
      </c>
      <c r="D74" s="8" t="s">
        <v>813</v>
      </c>
      <c r="E74" s="8" t="s">
        <v>229</v>
      </c>
      <c r="F74" s="8" t="s">
        <v>814</v>
      </c>
      <c r="G74" s="8">
        <v>1</v>
      </c>
      <c r="H74" s="8">
        <v>96</v>
      </c>
    </row>
    <row r="75" spans="1:8" s="9" customFormat="1" ht="39" customHeight="1">
      <c r="A75" s="8" t="s">
        <v>14</v>
      </c>
      <c r="B75" s="8" t="s">
        <v>776</v>
      </c>
      <c r="C75" s="8" t="s">
        <v>66</v>
      </c>
      <c r="D75" s="8" t="s">
        <v>95</v>
      </c>
      <c r="E75" s="8" t="s">
        <v>755</v>
      </c>
      <c r="F75" s="8" t="s">
        <v>815</v>
      </c>
      <c r="G75" s="8">
        <v>2</v>
      </c>
      <c r="H75" s="8">
        <v>45</v>
      </c>
    </row>
    <row r="76" spans="1:8" s="9" customFormat="1" ht="39" customHeight="1">
      <c r="A76" s="8" t="s">
        <v>14</v>
      </c>
      <c r="B76" s="8" t="s">
        <v>816</v>
      </c>
      <c r="C76" s="8" t="s">
        <v>67</v>
      </c>
      <c r="D76" s="8" t="s">
        <v>80</v>
      </c>
      <c r="E76" s="8" t="s">
        <v>817</v>
      </c>
      <c r="F76" s="15" t="s">
        <v>1070</v>
      </c>
      <c r="G76" s="8">
        <v>4</v>
      </c>
      <c r="H76" s="8">
        <v>18</v>
      </c>
    </row>
    <row r="77" spans="1:8" s="9" customFormat="1" ht="39" customHeight="1">
      <c r="A77" s="8" t="s">
        <v>14</v>
      </c>
      <c r="B77" s="8" t="s">
        <v>818</v>
      </c>
      <c r="C77" s="8" t="s">
        <v>67</v>
      </c>
      <c r="D77" s="8" t="s">
        <v>819</v>
      </c>
      <c r="E77" s="8" t="s">
        <v>820</v>
      </c>
      <c r="F77" s="15" t="s">
        <v>1070</v>
      </c>
      <c r="G77" s="8">
        <v>2</v>
      </c>
      <c r="H77" s="8">
        <v>8</v>
      </c>
    </row>
    <row r="78" spans="1:8" s="9" customFormat="1" ht="39" customHeight="1">
      <c r="A78" s="8" t="s">
        <v>14</v>
      </c>
      <c r="B78" s="8" t="s">
        <v>821</v>
      </c>
      <c r="C78" s="8" t="s">
        <v>66</v>
      </c>
      <c r="D78" s="8" t="s">
        <v>95</v>
      </c>
      <c r="E78" s="8" t="s">
        <v>755</v>
      </c>
      <c r="F78" s="8" t="s">
        <v>822</v>
      </c>
      <c r="G78" s="8">
        <v>2</v>
      </c>
      <c r="H78" s="8">
        <v>140</v>
      </c>
    </row>
    <row r="79" spans="1:8" s="9" customFormat="1" ht="39" customHeight="1">
      <c r="A79" s="8" t="s">
        <v>14</v>
      </c>
      <c r="B79" s="8" t="s">
        <v>821</v>
      </c>
      <c r="C79" s="8" t="s">
        <v>66</v>
      </c>
      <c r="D79" s="8" t="s">
        <v>70</v>
      </c>
      <c r="E79" s="8" t="s">
        <v>229</v>
      </c>
      <c r="F79" s="8" t="s">
        <v>823</v>
      </c>
      <c r="G79" s="8">
        <v>2</v>
      </c>
      <c r="H79" s="8">
        <v>81</v>
      </c>
    </row>
    <row r="80" spans="1:8" s="9" customFormat="1" ht="39" customHeight="1">
      <c r="A80" s="8" t="s">
        <v>16</v>
      </c>
      <c r="B80" s="8" t="s">
        <v>824</v>
      </c>
      <c r="C80" s="8" t="s">
        <v>66</v>
      </c>
      <c r="D80" s="8" t="s">
        <v>80</v>
      </c>
      <c r="E80" s="8" t="s">
        <v>825</v>
      </c>
      <c r="F80" s="15" t="s">
        <v>1070</v>
      </c>
      <c r="G80" s="8">
        <v>7</v>
      </c>
      <c r="H80" s="8">
        <v>149</v>
      </c>
    </row>
    <row r="81" spans="1:8" s="9" customFormat="1" ht="39" customHeight="1">
      <c r="A81" s="8" t="s">
        <v>16</v>
      </c>
      <c r="B81" s="8">
        <v>4</v>
      </c>
      <c r="C81" s="8" t="s">
        <v>66</v>
      </c>
      <c r="D81" s="8" t="s">
        <v>80</v>
      </c>
      <c r="E81" s="8" t="s">
        <v>825</v>
      </c>
      <c r="F81" s="8" t="s">
        <v>756</v>
      </c>
      <c r="G81" s="8">
        <v>1</v>
      </c>
      <c r="H81" s="8">
        <v>146</v>
      </c>
    </row>
    <row r="82" spans="1:8" s="9" customFormat="1" ht="39" customHeight="1">
      <c r="A82" s="8" t="s">
        <v>16</v>
      </c>
      <c r="B82" s="8" t="s">
        <v>826</v>
      </c>
      <c r="C82" s="8" t="s">
        <v>66</v>
      </c>
      <c r="D82" s="8" t="s">
        <v>80</v>
      </c>
      <c r="E82" s="8" t="s">
        <v>825</v>
      </c>
      <c r="F82" s="8" t="s">
        <v>778</v>
      </c>
      <c r="G82" s="8">
        <v>1</v>
      </c>
      <c r="H82" s="8">
        <v>140</v>
      </c>
    </row>
    <row r="83" spans="1:8" s="9" customFormat="1" ht="39" customHeight="1">
      <c r="A83" s="8" t="s">
        <v>16</v>
      </c>
      <c r="B83" s="8">
        <v>10</v>
      </c>
      <c r="C83" s="8" t="s">
        <v>66</v>
      </c>
      <c r="D83" s="8" t="s">
        <v>107</v>
      </c>
      <c r="E83" s="8" t="s">
        <v>827</v>
      </c>
      <c r="F83" s="8" t="s">
        <v>828</v>
      </c>
      <c r="G83" s="8">
        <v>1</v>
      </c>
      <c r="H83" s="8">
        <v>39</v>
      </c>
    </row>
    <row r="84" spans="1:8" s="9" customFormat="1" ht="39" customHeight="1">
      <c r="A84" s="8" t="s">
        <v>16</v>
      </c>
      <c r="B84" s="8" t="s">
        <v>821</v>
      </c>
      <c r="C84" s="8" t="s">
        <v>66</v>
      </c>
      <c r="D84" s="8" t="s">
        <v>80</v>
      </c>
      <c r="E84" s="8" t="s">
        <v>825</v>
      </c>
      <c r="F84" s="8" t="s">
        <v>829</v>
      </c>
      <c r="G84" s="8">
        <v>1</v>
      </c>
      <c r="H84" s="8">
        <v>129</v>
      </c>
    </row>
    <row r="85" spans="1:8" s="9" customFormat="1" ht="39" customHeight="1">
      <c r="A85" s="8" t="s">
        <v>16</v>
      </c>
      <c r="B85" s="8" t="s">
        <v>830</v>
      </c>
      <c r="C85" s="8" t="s">
        <v>66</v>
      </c>
      <c r="D85" s="8" t="s">
        <v>80</v>
      </c>
      <c r="E85" s="8" t="s">
        <v>825</v>
      </c>
      <c r="F85" s="8" t="s">
        <v>831</v>
      </c>
      <c r="G85" s="8">
        <v>1</v>
      </c>
      <c r="H85" s="8">
        <v>133</v>
      </c>
    </row>
    <row r="86" spans="1:8" s="9" customFormat="1" ht="39" customHeight="1">
      <c r="A86" s="8" t="s">
        <v>16</v>
      </c>
      <c r="B86" s="8">
        <v>17</v>
      </c>
      <c r="C86" s="8" t="s">
        <v>67</v>
      </c>
      <c r="D86" s="8" t="s">
        <v>80</v>
      </c>
      <c r="E86" s="8" t="s">
        <v>832</v>
      </c>
      <c r="F86" s="15" t="s">
        <v>1070</v>
      </c>
      <c r="G86" s="8">
        <v>1</v>
      </c>
      <c r="H86" s="8">
        <v>1</v>
      </c>
    </row>
    <row r="87" spans="1:8" s="9" customFormat="1" ht="39" customHeight="1">
      <c r="A87" s="8" t="s">
        <v>16</v>
      </c>
      <c r="B87" s="8">
        <v>26</v>
      </c>
      <c r="C87" s="8" t="s">
        <v>66</v>
      </c>
      <c r="D87" s="8" t="s">
        <v>107</v>
      </c>
      <c r="E87" s="8" t="s">
        <v>833</v>
      </c>
      <c r="F87" s="8" t="s">
        <v>567</v>
      </c>
      <c r="G87" s="8">
        <v>1</v>
      </c>
      <c r="H87" s="8">
        <v>40</v>
      </c>
    </row>
    <row r="88" spans="1:8" s="9" customFormat="1" ht="39" customHeight="1">
      <c r="A88" s="8" t="s">
        <v>16</v>
      </c>
      <c r="B88" s="8">
        <v>27</v>
      </c>
      <c r="C88" s="8" t="s">
        <v>66</v>
      </c>
      <c r="D88" s="8" t="s">
        <v>107</v>
      </c>
      <c r="E88" s="8" t="s">
        <v>834</v>
      </c>
      <c r="F88" s="8" t="s">
        <v>835</v>
      </c>
      <c r="G88" s="8">
        <v>1</v>
      </c>
      <c r="H88" s="8"/>
    </row>
    <row r="89" spans="1:8" s="9" customFormat="1" ht="39" customHeight="1">
      <c r="A89" s="8" t="s">
        <v>16</v>
      </c>
      <c r="B89" s="8">
        <v>29</v>
      </c>
      <c r="C89" s="8" t="s">
        <v>66</v>
      </c>
      <c r="D89" s="8" t="s">
        <v>108</v>
      </c>
      <c r="E89" s="8" t="s">
        <v>836</v>
      </c>
      <c r="F89" s="8" t="s">
        <v>837</v>
      </c>
      <c r="G89" s="8">
        <v>1</v>
      </c>
      <c r="H89" s="8">
        <v>43</v>
      </c>
    </row>
    <row r="90" spans="1:8" s="9" customFormat="1" ht="39" customHeight="1">
      <c r="A90" s="8" t="s">
        <v>15</v>
      </c>
      <c r="B90" s="8">
        <v>29</v>
      </c>
      <c r="C90" s="8" t="s">
        <v>66</v>
      </c>
      <c r="D90" s="8" t="s">
        <v>107</v>
      </c>
      <c r="E90" s="8" t="s">
        <v>838</v>
      </c>
      <c r="F90" s="8" t="s">
        <v>839</v>
      </c>
      <c r="G90" s="8">
        <v>1</v>
      </c>
      <c r="H90" s="8">
        <v>93</v>
      </c>
    </row>
    <row r="91" spans="1:8" s="9" customFormat="1" ht="39" customHeight="1">
      <c r="A91" s="8" t="s">
        <v>15</v>
      </c>
      <c r="B91" s="8" t="s">
        <v>840</v>
      </c>
      <c r="C91" s="8" t="s">
        <v>67</v>
      </c>
      <c r="D91" s="8" t="s">
        <v>80</v>
      </c>
      <c r="E91" s="8" t="s">
        <v>841</v>
      </c>
      <c r="F91" s="15" t="s">
        <v>1070</v>
      </c>
      <c r="G91" s="8">
        <v>4</v>
      </c>
      <c r="H91" s="8">
        <v>2</v>
      </c>
    </row>
    <row r="92" spans="1:8" s="9" customFormat="1" ht="39" customHeight="1">
      <c r="A92" s="8" t="s">
        <v>15</v>
      </c>
      <c r="B92" s="8">
        <v>22</v>
      </c>
      <c r="C92" s="8" t="s">
        <v>67</v>
      </c>
      <c r="D92" s="8" t="s">
        <v>295</v>
      </c>
      <c r="E92" s="8" t="s">
        <v>842</v>
      </c>
      <c r="F92" s="15" t="s">
        <v>1070</v>
      </c>
      <c r="G92" s="8">
        <v>1</v>
      </c>
      <c r="H92" s="8">
        <v>6</v>
      </c>
    </row>
    <row r="93" spans="1:8" s="9" customFormat="1" ht="39" customHeight="1">
      <c r="A93" s="8" t="s">
        <v>15</v>
      </c>
      <c r="B93" s="8" t="s">
        <v>843</v>
      </c>
      <c r="C93" s="8" t="s">
        <v>67</v>
      </c>
      <c r="D93" s="8" t="s">
        <v>80</v>
      </c>
      <c r="E93" s="8" t="s">
        <v>844</v>
      </c>
      <c r="F93" s="15" t="s">
        <v>1070</v>
      </c>
      <c r="G93" s="8">
        <v>4</v>
      </c>
      <c r="H93" s="8">
        <v>10</v>
      </c>
    </row>
    <row r="94" spans="1:8" s="9" customFormat="1" ht="39" customHeight="1">
      <c r="A94" s="8" t="s">
        <v>15</v>
      </c>
      <c r="B94" s="8" t="s">
        <v>845</v>
      </c>
      <c r="C94" s="8" t="s">
        <v>67</v>
      </c>
      <c r="D94" s="8" t="s">
        <v>80</v>
      </c>
      <c r="E94" s="8" t="s">
        <v>832</v>
      </c>
      <c r="F94" s="15" t="s">
        <v>1070</v>
      </c>
      <c r="G94" s="8">
        <v>4</v>
      </c>
      <c r="H94" s="8">
        <v>9</v>
      </c>
    </row>
    <row r="95" spans="1:8" s="9" customFormat="1" ht="39" customHeight="1">
      <c r="A95" s="8" t="s">
        <v>17</v>
      </c>
      <c r="B95" s="8" t="s">
        <v>846</v>
      </c>
      <c r="C95" s="8" t="s">
        <v>66</v>
      </c>
      <c r="D95" s="8" t="s">
        <v>70</v>
      </c>
      <c r="E95" s="8" t="s">
        <v>558</v>
      </c>
      <c r="F95" s="8" t="s">
        <v>847</v>
      </c>
      <c r="G95" s="8">
        <v>2</v>
      </c>
      <c r="H95" s="8">
        <v>49</v>
      </c>
    </row>
    <row r="96" spans="1:8" s="9" customFormat="1" ht="39" customHeight="1">
      <c r="A96" s="8" t="s">
        <v>17</v>
      </c>
      <c r="B96" s="8">
        <v>13</v>
      </c>
      <c r="C96" s="8" t="s">
        <v>67</v>
      </c>
      <c r="D96" s="8" t="s">
        <v>69</v>
      </c>
      <c r="E96" s="8" t="s">
        <v>848</v>
      </c>
      <c r="F96" s="15" t="s">
        <v>1070</v>
      </c>
      <c r="G96" s="8">
        <v>1</v>
      </c>
      <c r="H96" s="8">
        <v>33</v>
      </c>
    </row>
    <row r="97" spans="1:8" s="9" customFormat="1" ht="39" customHeight="1">
      <c r="A97" s="8" t="s">
        <v>17</v>
      </c>
      <c r="B97" s="8">
        <v>17</v>
      </c>
      <c r="C97" s="8" t="s">
        <v>66</v>
      </c>
      <c r="D97" s="8" t="s">
        <v>80</v>
      </c>
      <c r="E97" s="8" t="s">
        <v>849</v>
      </c>
      <c r="F97" s="8" t="s">
        <v>850</v>
      </c>
      <c r="G97" s="8">
        <v>1</v>
      </c>
      <c r="H97" s="8">
        <v>99</v>
      </c>
    </row>
    <row r="98" spans="1:8" s="9" customFormat="1" ht="39" customHeight="1">
      <c r="A98" s="8" t="s">
        <v>17</v>
      </c>
      <c r="B98" s="8" t="s">
        <v>851</v>
      </c>
      <c r="C98" s="8" t="s">
        <v>67</v>
      </c>
      <c r="D98" s="8" t="s">
        <v>750</v>
      </c>
      <c r="E98" s="8" t="s">
        <v>852</v>
      </c>
      <c r="F98" s="15" t="s">
        <v>1070</v>
      </c>
      <c r="G98" s="8">
        <v>4</v>
      </c>
      <c r="H98" s="8">
        <v>7</v>
      </c>
    </row>
    <row r="99" spans="1:8" s="9" customFormat="1" ht="39" customHeight="1">
      <c r="A99" s="8" t="s">
        <v>17</v>
      </c>
      <c r="B99" s="8" t="s">
        <v>853</v>
      </c>
      <c r="C99" s="8" t="s">
        <v>67</v>
      </c>
      <c r="D99" s="8" t="s">
        <v>692</v>
      </c>
      <c r="E99" s="8" t="s">
        <v>854</v>
      </c>
      <c r="F99" s="15" t="s">
        <v>1070</v>
      </c>
      <c r="G99" s="8">
        <v>2</v>
      </c>
      <c r="H99" s="8">
        <v>1</v>
      </c>
    </row>
    <row r="100" spans="1:8" s="9" customFormat="1" ht="39" customHeight="1">
      <c r="A100" s="8" t="s">
        <v>17</v>
      </c>
      <c r="B100" s="8">
        <v>25</v>
      </c>
      <c r="C100" s="8" t="s">
        <v>66</v>
      </c>
      <c r="D100" s="8" t="s">
        <v>80</v>
      </c>
      <c r="E100" s="8" t="s">
        <v>849</v>
      </c>
      <c r="F100" s="8" t="s">
        <v>701</v>
      </c>
      <c r="G100" s="8">
        <v>1</v>
      </c>
      <c r="H100" s="8">
        <v>99</v>
      </c>
    </row>
    <row r="101" spans="1:8" s="9" customFormat="1" ht="39" customHeight="1">
      <c r="A101" s="8" t="s">
        <v>17</v>
      </c>
      <c r="B101" s="8">
        <v>30</v>
      </c>
      <c r="C101" s="8" t="s">
        <v>67</v>
      </c>
      <c r="D101" s="8" t="s">
        <v>446</v>
      </c>
      <c r="E101" s="8" t="s">
        <v>855</v>
      </c>
      <c r="F101" s="15" t="s">
        <v>1070</v>
      </c>
      <c r="G101" s="8">
        <v>1</v>
      </c>
      <c r="H101" s="8">
        <v>8</v>
      </c>
    </row>
    <row r="102" spans="1:8" s="9" customFormat="1" ht="39" customHeight="1">
      <c r="A102" s="8" t="s">
        <v>17</v>
      </c>
      <c r="B102" s="8">
        <v>31</v>
      </c>
      <c r="C102" s="8" t="s">
        <v>66</v>
      </c>
      <c r="D102" s="8" t="s">
        <v>484</v>
      </c>
      <c r="E102" s="8" t="s">
        <v>856</v>
      </c>
      <c r="F102" s="8" t="s">
        <v>756</v>
      </c>
      <c r="G102" s="8">
        <v>1</v>
      </c>
      <c r="H102" s="8">
        <v>18</v>
      </c>
    </row>
    <row r="103" spans="1:8" s="9" customFormat="1" ht="39" customHeight="1">
      <c r="A103" s="8" t="s">
        <v>18</v>
      </c>
      <c r="B103" s="8">
        <v>5</v>
      </c>
      <c r="C103" s="8" t="s">
        <v>67</v>
      </c>
      <c r="D103" s="8" t="s">
        <v>80</v>
      </c>
      <c r="E103" s="8" t="s">
        <v>857</v>
      </c>
      <c r="F103" s="15" t="s">
        <v>1070</v>
      </c>
      <c r="G103" s="8">
        <v>1</v>
      </c>
      <c r="H103" s="8">
        <v>1</v>
      </c>
    </row>
    <row r="104" spans="1:8" s="9" customFormat="1" ht="39" customHeight="1">
      <c r="A104" s="8" t="s">
        <v>18</v>
      </c>
      <c r="B104" s="8">
        <v>7</v>
      </c>
      <c r="C104" s="8" t="s">
        <v>66</v>
      </c>
      <c r="D104" s="8" t="s">
        <v>84</v>
      </c>
      <c r="E104" s="8" t="s">
        <v>745</v>
      </c>
      <c r="F104" s="8" t="s">
        <v>753</v>
      </c>
      <c r="G104" s="8">
        <v>1</v>
      </c>
      <c r="H104" s="8">
        <v>35</v>
      </c>
    </row>
    <row r="105" spans="1:8" s="9" customFormat="1" ht="39" customHeight="1">
      <c r="A105" s="8" t="s">
        <v>18</v>
      </c>
      <c r="B105" s="8">
        <v>7</v>
      </c>
      <c r="C105" s="8" t="s">
        <v>66</v>
      </c>
      <c r="D105" s="8" t="s">
        <v>107</v>
      </c>
      <c r="E105" s="8" t="s">
        <v>858</v>
      </c>
      <c r="F105" s="8" t="s">
        <v>760</v>
      </c>
      <c r="G105" s="8">
        <v>1</v>
      </c>
      <c r="H105" s="8">
        <v>32</v>
      </c>
    </row>
    <row r="106" spans="1:8" s="9" customFormat="1" ht="39" customHeight="1">
      <c r="A106" s="8" t="s">
        <v>18</v>
      </c>
      <c r="B106" s="8">
        <v>8</v>
      </c>
      <c r="C106" s="8" t="s">
        <v>66</v>
      </c>
      <c r="D106" s="8" t="s">
        <v>80</v>
      </c>
      <c r="E106" s="8" t="s">
        <v>849</v>
      </c>
      <c r="F106" s="8" t="s">
        <v>608</v>
      </c>
      <c r="G106" s="8">
        <v>1</v>
      </c>
      <c r="H106" s="8">
        <v>75</v>
      </c>
    </row>
    <row r="107" spans="1:8" s="9" customFormat="1" ht="39" customHeight="1">
      <c r="A107" s="8" t="s">
        <v>18</v>
      </c>
      <c r="B107" s="8">
        <v>10</v>
      </c>
      <c r="C107" s="8" t="s">
        <v>66</v>
      </c>
      <c r="D107" s="8" t="s">
        <v>84</v>
      </c>
      <c r="E107" s="8" t="s">
        <v>745</v>
      </c>
      <c r="F107" s="8" t="s">
        <v>753</v>
      </c>
      <c r="G107" s="8">
        <v>1</v>
      </c>
      <c r="H107" s="8">
        <v>50</v>
      </c>
    </row>
    <row r="108" spans="1:8" s="9" customFormat="1" ht="39" customHeight="1">
      <c r="A108" s="8" t="s">
        <v>18</v>
      </c>
      <c r="B108" s="8">
        <v>13</v>
      </c>
      <c r="C108" s="8" t="s">
        <v>66</v>
      </c>
      <c r="D108" s="8" t="s">
        <v>84</v>
      </c>
      <c r="E108" s="8" t="s">
        <v>745</v>
      </c>
      <c r="F108" s="8" t="s">
        <v>753</v>
      </c>
      <c r="G108" s="8">
        <v>1</v>
      </c>
      <c r="H108" s="8">
        <v>50</v>
      </c>
    </row>
    <row r="109" spans="1:8" s="9" customFormat="1" ht="39" customHeight="1">
      <c r="A109" s="8" t="s">
        <v>18</v>
      </c>
      <c r="B109" s="8">
        <v>14</v>
      </c>
      <c r="C109" s="8" t="s">
        <v>66</v>
      </c>
      <c r="D109" s="8" t="s">
        <v>107</v>
      </c>
      <c r="E109" s="8" t="s">
        <v>859</v>
      </c>
      <c r="F109" s="8" t="s">
        <v>860</v>
      </c>
      <c r="G109" s="8">
        <v>1</v>
      </c>
      <c r="H109" s="8">
        <v>42</v>
      </c>
    </row>
    <row r="110" spans="1:8" s="9" customFormat="1" ht="39" customHeight="1">
      <c r="A110" s="8" t="s">
        <v>18</v>
      </c>
      <c r="B110" s="8">
        <v>14</v>
      </c>
      <c r="C110" s="8" t="s">
        <v>66</v>
      </c>
      <c r="D110" s="8" t="s">
        <v>84</v>
      </c>
      <c r="E110" s="8" t="s">
        <v>745</v>
      </c>
      <c r="F110" s="8" t="s">
        <v>753</v>
      </c>
      <c r="G110" s="8">
        <v>1</v>
      </c>
      <c r="H110" s="8">
        <v>46</v>
      </c>
    </row>
    <row r="111" spans="1:8" s="9" customFormat="1" ht="39" customHeight="1">
      <c r="A111" s="8" t="s">
        <v>18</v>
      </c>
      <c r="B111" s="8">
        <v>27</v>
      </c>
      <c r="C111" s="8" t="s">
        <v>66</v>
      </c>
      <c r="D111" s="8" t="s">
        <v>84</v>
      </c>
      <c r="E111" s="8" t="s">
        <v>745</v>
      </c>
      <c r="F111" s="8" t="s">
        <v>753</v>
      </c>
      <c r="G111" s="8">
        <v>1</v>
      </c>
      <c r="H111" s="8">
        <v>53</v>
      </c>
    </row>
    <row r="112" spans="1:8" s="9" customFormat="1" ht="39" customHeight="1">
      <c r="A112" s="8" t="s">
        <v>18</v>
      </c>
      <c r="B112" s="8">
        <v>19</v>
      </c>
      <c r="C112" s="8" t="s">
        <v>66</v>
      </c>
      <c r="D112" s="8" t="s">
        <v>84</v>
      </c>
      <c r="E112" s="8" t="s">
        <v>745</v>
      </c>
      <c r="F112" s="8" t="s">
        <v>753</v>
      </c>
      <c r="G112" s="8">
        <v>1</v>
      </c>
      <c r="H112" s="8">
        <v>33</v>
      </c>
    </row>
    <row r="113" spans="1:8" s="9" customFormat="1" ht="39" customHeight="1">
      <c r="A113" s="8" t="s">
        <v>18</v>
      </c>
      <c r="B113" s="8">
        <v>20</v>
      </c>
      <c r="C113" s="8" t="s">
        <v>66</v>
      </c>
      <c r="D113" s="8" t="s">
        <v>84</v>
      </c>
      <c r="E113" s="8" t="s">
        <v>745</v>
      </c>
      <c r="F113" s="8" t="s">
        <v>753</v>
      </c>
      <c r="G113" s="8">
        <v>1</v>
      </c>
      <c r="H113" s="8">
        <v>43</v>
      </c>
    </row>
    <row r="114" spans="1:8" s="9" customFormat="1" ht="39" customHeight="1">
      <c r="A114" s="8" t="s">
        <v>18</v>
      </c>
      <c r="B114" s="8">
        <v>21</v>
      </c>
      <c r="C114" s="8" t="s">
        <v>66</v>
      </c>
      <c r="D114" s="8" t="s">
        <v>107</v>
      </c>
      <c r="E114" s="8" t="s">
        <v>861</v>
      </c>
      <c r="F114" s="8" t="s">
        <v>862</v>
      </c>
      <c r="G114" s="8">
        <v>1</v>
      </c>
      <c r="H114" s="8">
        <v>44</v>
      </c>
    </row>
    <row r="115" spans="1:8">
      <c r="A115" s="7"/>
      <c r="B115" s="7"/>
      <c r="C115" s="7"/>
      <c r="D115" s="7"/>
      <c r="E115" s="7"/>
      <c r="F115" s="7"/>
      <c r="G115" s="7"/>
      <c r="H115" s="7"/>
    </row>
    <row r="116" spans="1:8">
      <c r="A116" s="7"/>
      <c r="B116" s="7"/>
      <c r="C116" s="7"/>
      <c r="D116" s="7"/>
      <c r="E116" s="7"/>
      <c r="F116" s="7"/>
      <c r="G116" s="7"/>
      <c r="H116" s="7"/>
    </row>
    <row r="117" spans="1:8">
      <c r="A117" s="7"/>
      <c r="B117" s="7"/>
      <c r="C117" s="7"/>
      <c r="D117" s="7"/>
      <c r="E117" s="7"/>
      <c r="F117" s="7"/>
      <c r="G117" s="7"/>
      <c r="H117" s="7"/>
    </row>
    <row r="118" spans="1:8">
      <c r="A118" s="7"/>
      <c r="B118" s="7"/>
      <c r="C118" s="7"/>
      <c r="D118" s="7"/>
      <c r="E118" s="7"/>
      <c r="F118" s="7"/>
      <c r="G118" s="7"/>
      <c r="H118" s="7"/>
    </row>
    <row r="119" spans="1:8">
      <c r="A119" s="7"/>
      <c r="B119" s="7"/>
      <c r="C119" s="7"/>
      <c r="D119" s="7"/>
      <c r="E119" s="7"/>
      <c r="F119" s="7"/>
      <c r="G119" s="7"/>
      <c r="H119" s="7"/>
    </row>
    <row r="120" spans="1:8">
      <c r="A120" s="7"/>
      <c r="B120" s="7"/>
      <c r="C120" s="7"/>
      <c r="D120" s="7"/>
      <c r="E120" s="7"/>
      <c r="F120" s="7"/>
      <c r="G120" s="7"/>
      <c r="H120" s="7"/>
    </row>
    <row r="121" spans="1:8">
      <c r="A121" s="7"/>
      <c r="B121" s="7"/>
      <c r="C121" s="7"/>
      <c r="D121" s="7"/>
      <c r="E121" s="7"/>
      <c r="F121" s="7"/>
      <c r="G121" s="7"/>
      <c r="H121" s="7"/>
    </row>
    <row r="122" spans="1:8">
      <c r="A122" s="7"/>
      <c r="B122" s="7"/>
      <c r="C122" s="7"/>
      <c r="D122" s="7"/>
      <c r="E122" s="7"/>
      <c r="F122" s="7"/>
      <c r="G122" s="7"/>
      <c r="H122" s="7"/>
    </row>
    <row r="123" spans="1:8">
      <c r="A123" s="7"/>
      <c r="B123" s="7"/>
      <c r="C123" s="7"/>
      <c r="D123" s="7"/>
      <c r="E123" s="7"/>
      <c r="F123" s="7"/>
      <c r="G123" s="7"/>
      <c r="H123" s="7"/>
    </row>
    <row r="124" spans="1:8">
      <c r="A124" s="7"/>
      <c r="B124" s="7"/>
      <c r="C124" s="7"/>
      <c r="D124" s="7"/>
      <c r="E124" s="7"/>
      <c r="F124" s="7"/>
      <c r="G124" s="7"/>
      <c r="H124" s="7"/>
    </row>
    <row r="125" spans="1:8">
      <c r="A125" s="7"/>
      <c r="B125" s="7"/>
      <c r="C125" s="7"/>
      <c r="D125" s="7"/>
      <c r="E125" s="7"/>
      <c r="F125" s="7"/>
      <c r="G125" s="7"/>
      <c r="H125" s="7"/>
    </row>
    <row r="126" spans="1:8">
      <c r="A126" s="7"/>
      <c r="B126" s="7"/>
      <c r="C126" s="7"/>
      <c r="D126" s="7"/>
      <c r="E126" s="7"/>
      <c r="F126" s="7"/>
      <c r="G126" s="7"/>
      <c r="H126" s="7"/>
    </row>
    <row r="127" spans="1:8">
      <c r="A127" s="7"/>
      <c r="B127" s="7"/>
      <c r="C127" s="7"/>
      <c r="D127" s="7"/>
      <c r="E127" s="7"/>
      <c r="F127" s="7"/>
      <c r="G127" s="7"/>
      <c r="H127" s="7"/>
    </row>
    <row r="128" spans="1:8">
      <c r="A128" s="7"/>
      <c r="B128" s="7"/>
      <c r="C128" s="7"/>
      <c r="D128" s="7"/>
      <c r="E128" s="7"/>
      <c r="F128" s="7"/>
      <c r="G128" s="7"/>
      <c r="H128" s="7"/>
    </row>
    <row r="129" spans="1:8">
      <c r="A129" s="7"/>
      <c r="B129" s="7"/>
      <c r="C129" s="7"/>
      <c r="D129" s="7"/>
      <c r="E129" s="7"/>
      <c r="F129" s="7"/>
      <c r="G129" s="7"/>
      <c r="H129" s="7"/>
    </row>
    <row r="130" spans="1:8">
      <c r="A130" s="7"/>
      <c r="B130" s="7"/>
      <c r="C130" s="7"/>
      <c r="D130" s="7"/>
      <c r="E130" s="7"/>
      <c r="F130" s="7"/>
      <c r="G130" s="7"/>
      <c r="H130" s="7"/>
    </row>
    <row r="131" spans="1:8">
      <c r="A131" s="7"/>
      <c r="B131" s="7"/>
      <c r="C131" s="7"/>
      <c r="D131" s="7"/>
      <c r="E131" s="7"/>
      <c r="F131" s="7"/>
      <c r="G131" s="7"/>
      <c r="H131" s="7"/>
    </row>
    <row r="132" spans="1:8">
      <c r="A132" s="7"/>
      <c r="B132" s="7"/>
      <c r="C132" s="7"/>
      <c r="D132" s="7"/>
      <c r="E132" s="7"/>
      <c r="F132" s="7"/>
      <c r="G132" s="7"/>
      <c r="H132" s="7"/>
    </row>
    <row r="133" spans="1:8">
      <c r="A133" s="7"/>
      <c r="B133" s="7"/>
      <c r="C133" s="7"/>
      <c r="D133" s="7"/>
      <c r="E133" s="7"/>
      <c r="F133" s="7"/>
      <c r="G133" s="7"/>
      <c r="H133" s="7"/>
    </row>
    <row r="134" spans="1:8">
      <c r="A134" s="7"/>
      <c r="B134" s="7"/>
      <c r="C134" s="7"/>
      <c r="D134" s="7"/>
      <c r="E134" s="7"/>
      <c r="F134" s="7"/>
      <c r="G134" s="7"/>
      <c r="H134" s="7"/>
    </row>
    <row r="135" spans="1:8">
      <c r="A135" s="7"/>
      <c r="B135" s="7"/>
      <c r="C135" s="7"/>
      <c r="D135" s="7"/>
      <c r="E135" s="7"/>
      <c r="F135" s="7"/>
      <c r="G135" s="7"/>
      <c r="H135" s="7"/>
    </row>
    <row r="136" spans="1:8">
      <c r="A136" s="7"/>
      <c r="B136" s="7"/>
      <c r="C136" s="7"/>
      <c r="D136" s="7"/>
      <c r="E136" s="7"/>
      <c r="F136" s="7"/>
      <c r="G136" s="7"/>
      <c r="H136" s="7"/>
    </row>
    <row r="137" spans="1:8">
      <c r="A137" s="7"/>
      <c r="B137" s="7"/>
      <c r="C137" s="7"/>
      <c r="D137" s="7"/>
      <c r="E137" s="7"/>
      <c r="F137" s="7"/>
      <c r="G137" s="7"/>
      <c r="H137" s="7"/>
    </row>
    <row r="138" spans="1:8">
      <c r="A138" s="7"/>
      <c r="B138" s="7"/>
      <c r="C138" s="7"/>
      <c r="D138" s="7"/>
      <c r="E138" s="7"/>
      <c r="F138" s="7"/>
      <c r="G138" s="7"/>
      <c r="H138" s="7"/>
    </row>
    <row r="139" spans="1:8">
      <c r="A139" s="7"/>
      <c r="B139" s="7"/>
      <c r="C139" s="7"/>
      <c r="D139" s="7"/>
      <c r="E139" s="7"/>
      <c r="F139" s="7"/>
      <c r="G139" s="7"/>
      <c r="H139" s="7"/>
    </row>
    <row r="140" spans="1:8">
      <c r="A140" s="7"/>
      <c r="B140" s="7"/>
      <c r="C140" s="7"/>
      <c r="D140" s="7"/>
      <c r="E140" s="7"/>
      <c r="F140" s="7"/>
      <c r="G140" s="7"/>
      <c r="H140" s="7"/>
    </row>
    <row r="141" spans="1:8">
      <c r="A141" s="7"/>
      <c r="B141" s="7"/>
      <c r="C141" s="7"/>
      <c r="D141" s="7"/>
      <c r="E141" s="7"/>
      <c r="F141" s="7"/>
      <c r="G141" s="7"/>
      <c r="H141" s="7"/>
    </row>
    <row r="142" spans="1:8">
      <c r="A142" s="7"/>
      <c r="B142" s="7"/>
      <c r="C142" s="7"/>
      <c r="D142" s="7"/>
      <c r="E142" s="7"/>
      <c r="F142" s="7"/>
      <c r="G142" s="7"/>
      <c r="H142" s="7"/>
    </row>
    <row r="143" spans="1:8">
      <c r="A143" s="7"/>
      <c r="B143" s="7"/>
      <c r="C143" s="7"/>
      <c r="D143" s="7"/>
      <c r="E143" s="7"/>
      <c r="F143" s="7"/>
      <c r="G143" s="7"/>
      <c r="H143" s="7"/>
    </row>
    <row r="144" spans="1:8">
      <c r="A144" s="7"/>
      <c r="B144" s="7"/>
      <c r="C144" s="7"/>
      <c r="D144" s="7"/>
      <c r="E144" s="7"/>
      <c r="F144" s="7"/>
      <c r="G144" s="7"/>
      <c r="H144" s="7"/>
    </row>
    <row r="145" spans="1:8">
      <c r="A145" s="7"/>
      <c r="B145" s="7"/>
      <c r="C145" s="7"/>
      <c r="D145" s="7"/>
      <c r="E145" s="7"/>
      <c r="F145" s="7"/>
      <c r="G145" s="7"/>
      <c r="H145" s="7"/>
    </row>
    <row r="146" spans="1:8">
      <c r="A146" s="7"/>
      <c r="B146" s="7"/>
      <c r="C146" s="7"/>
      <c r="D146" s="7"/>
      <c r="E146" s="7"/>
      <c r="F146" s="7"/>
      <c r="G146" s="7"/>
      <c r="H146" s="7"/>
    </row>
    <row r="147" spans="1:8">
      <c r="A147" s="7"/>
      <c r="B147" s="7"/>
      <c r="C147" s="7"/>
      <c r="D147" s="7"/>
      <c r="E147" s="7"/>
      <c r="F147" s="7"/>
      <c r="G147" s="7"/>
      <c r="H147" s="7"/>
    </row>
    <row r="148" spans="1:8">
      <c r="A148" s="7"/>
      <c r="B148" s="7"/>
      <c r="C148" s="7"/>
      <c r="D148" s="7"/>
      <c r="E148" s="7"/>
      <c r="F148" s="7"/>
      <c r="G148" s="7"/>
      <c r="H148" s="7"/>
    </row>
    <row r="149" spans="1:8">
      <c r="A149" s="7"/>
      <c r="B149" s="7"/>
      <c r="C149" s="7"/>
      <c r="D149" s="7"/>
      <c r="E149" s="7"/>
      <c r="F149" s="7"/>
      <c r="G149" s="7"/>
      <c r="H149" s="7"/>
    </row>
    <row r="150" spans="1:8">
      <c r="A150" s="7"/>
      <c r="B150" s="7"/>
      <c r="C150" s="7"/>
      <c r="D150" s="7"/>
      <c r="E150" s="7"/>
      <c r="F150" s="7"/>
      <c r="G150" s="7"/>
      <c r="H150" s="7"/>
    </row>
    <row r="151" spans="1:8">
      <c r="A151" s="7"/>
      <c r="B151" s="7"/>
      <c r="C151" s="7"/>
      <c r="D151" s="7"/>
      <c r="E151" s="7"/>
      <c r="F151" s="7"/>
      <c r="G151" s="7"/>
      <c r="H151" s="7"/>
    </row>
    <row r="152" spans="1:8">
      <c r="A152" s="7"/>
      <c r="B152" s="7"/>
      <c r="C152" s="7"/>
      <c r="D152" s="7"/>
      <c r="E152" s="7"/>
      <c r="F152" s="7"/>
      <c r="G152" s="7"/>
      <c r="H152" s="7"/>
    </row>
    <row r="153" spans="1:8">
      <c r="A153" s="7"/>
      <c r="B153" s="7"/>
      <c r="C153" s="7"/>
      <c r="D153" s="7"/>
      <c r="E153" s="7"/>
      <c r="F153" s="7"/>
      <c r="G153" s="7"/>
      <c r="H153" s="7"/>
    </row>
    <row r="154" spans="1:8">
      <c r="A154" s="7"/>
      <c r="B154" s="7"/>
      <c r="C154" s="7"/>
      <c r="D154" s="7"/>
      <c r="E154" s="7"/>
      <c r="F154" s="7"/>
      <c r="G154" s="7"/>
      <c r="H154" s="7"/>
    </row>
    <row r="155" spans="1:8">
      <c r="A155" s="7"/>
      <c r="B155" s="7"/>
      <c r="C155" s="7"/>
      <c r="D155" s="7"/>
      <c r="E155" s="7"/>
      <c r="F155" s="7"/>
      <c r="G155" s="7"/>
      <c r="H155" s="7"/>
    </row>
    <row r="156" spans="1:8">
      <c r="A156" s="7"/>
      <c r="B156" s="7"/>
      <c r="C156" s="7"/>
      <c r="D156" s="7"/>
      <c r="E156" s="7"/>
      <c r="F156" s="7"/>
      <c r="G156" s="7"/>
      <c r="H156" s="7"/>
    </row>
    <row r="157" spans="1:8">
      <c r="A157" s="7"/>
      <c r="B157" s="7"/>
      <c r="C157" s="7"/>
      <c r="D157" s="7"/>
      <c r="E157" s="7"/>
      <c r="F157" s="7"/>
      <c r="G157" s="7"/>
      <c r="H157" s="7"/>
    </row>
    <row r="158" spans="1:8">
      <c r="A158" s="7"/>
      <c r="B158" s="7"/>
      <c r="C158" s="7"/>
      <c r="D158" s="7"/>
      <c r="E158" s="7"/>
      <c r="F158" s="7"/>
      <c r="G158" s="7"/>
      <c r="H158" s="7"/>
    </row>
    <row r="159" spans="1:8">
      <c r="A159" s="7"/>
      <c r="B159" s="7"/>
      <c r="C159" s="7"/>
      <c r="D159" s="7"/>
      <c r="E159" s="7"/>
      <c r="F159" s="7"/>
      <c r="G159" s="7"/>
      <c r="H159" s="7"/>
    </row>
    <row r="160" spans="1:8">
      <c r="A160" s="7"/>
      <c r="B160" s="7"/>
      <c r="C160" s="7"/>
      <c r="D160" s="7"/>
      <c r="E160" s="7"/>
      <c r="F160" s="7"/>
      <c r="G160" s="7"/>
      <c r="H160" s="7"/>
    </row>
    <row r="161" spans="1:8">
      <c r="A161" s="7"/>
      <c r="B161" s="7"/>
      <c r="C161" s="7"/>
      <c r="D161" s="7"/>
      <c r="E161" s="7"/>
      <c r="F161" s="7"/>
      <c r="G161" s="7"/>
      <c r="H161" s="7"/>
    </row>
    <row r="162" spans="1:8">
      <c r="A162" s="7"/>
      <c r="B162" s="7"/>
      <c r="C162" s="7"/>
      <c r="D162" s="7"/>
      <c r="E162" s="7"/>
      <c r="F162" s="7"/>
      <c r="G162" s="7"/>
      <c r="H162" s="7"/>
    </row>
    <row r="163" spans="1:8">
      <c r="A163" s="7"/>
      <c r="B163" s="7"/>
      <c r="C163" s="7"/>
      <c r="D163" s="7"/>
      <c r="E163" s="7"/>
      <c r="F163" s="7"/>
      <c r="G163" s="7"/>
      <c r="H163" s="7"/>
    </row>
    <row r="164" spans="1:8">
      <c r="A164" s="7"/>
      <c r="B164" s="7"/>
      <c r="C164" s="7"/>
      <c r="D164" s="7"/>
      <c r="E164" s="7"/>
      <c r="F164" s="7"/>
      <c r="G164" s="7"/>
      <c r="H164" s="7"/>
    </row>
    <row r="165" spans="1:8">
      <c r="A165" s="7"/>
      <c r="B165" s="7"/>
      <c r="C165" s="7"/>
      <c r="D165" s="7"/>
      <c r="E165" s="7"/>
      <c r="F165" s="7"/>
      <c r="G165" s="7"/>
      <c r="H165" s="7"/>
    </row>
    <row r="166" spans="1:8">
      <c r="A166" s="7"/>
      <c r="B166" s="7"/>
      <c r="C166" s="7"/>
      <c r="D166" s="7"/>
      <c r="E166" s="7"/>
      <c r="F166" s="7"/>
      <c r="G166" s="7"/>
      <c r="H166" s="7"/>
    </row>
    <row r="167" spans="1:8">
      <c r="A167" s="7"/>
      <c r="B167" s="7"/>
      <c r="C167" s="7"/>
      <c r="D167" s="7"/>
      <c r="E167" s="7"/>
      <c r="F167" s="7"/>
      <c r="G167" s="7"/>
      <c r="H167" s="7"/>
    </row>
    <row r="168" spans="1:8">
      <c r="A168" s="7"/>
      <c r="B168" s="7"/>
      <c r="C168" s="7"/>
      <c r="D168" s="7"/>
      <c r="E168" s="7"/>
      <c r="F168" s="7"/>
      <c r="G168" s="7"/>
      <c r="H168" s="7"/>
    </row>
    <row r="169" spans="1:8">
      <c r="A169" s="7"/>
      <c r="B169" s="7"/>
      <c r="C169" s="7"/>
      <c r="D169" s="7"/>
      <c r="E169" s="7"/>
      <c r="F169" s="7"/>
      <c r="G169" s="7"/>
      <c r="H169" s="7"/>
    </row>
    <row r="170" spans="1:8">
      <c r="A170" s="7"/>
      <c r="B170" s="7"/>
      <c r="C170" s="7"/>
      <c r="D170" s="7"/>
      <c r="E170" s="7"/>
      <c r="F170" s="7"/>
      <c r="G170" s="7"/>
      <c r="H170" s="7"/>
    </row>
    <row r="171" spans="1:8">
      <c r="A171" s="7"/>
      <c r="B171" s="7"/>
      <c r="C171" s="7"/>
      <c r="D171" s="7"/>
      <c r="E171" s="7"/>
      <c r="F171" s="7"/>
      <c r="G171" s="7"/>
      <c r="H171" s="7"/>
    </row>
    <row r="172" spans="1:8">
      <c r="A172" s="7"/>
      <c r="B172" s="7"/>
      <c r="C172" s="7"/>
      <c r="D172" s="7"/>
      <c r="E172" s="7"/>
      <c r="F172" s="7"/>
      <c r="G172" s="7"/>
      <c r="H172" s="7"/>
    </row>
    <row r="173" spans="1:8">
      <c r="A173" s="7"/>
      <c r="B173" s="7"/>
      <c r="C173" s="7"/>
      <c r="D173" s="7"/>
      <c r="E173" s="7"/>
      <c r="F173" s="7"/>
      <c r="G173" s="7"/>
      <c r="H173" s="7"/>
    </row>
    <row r="174" spans="1:8">
      <c r="A174" s="7"/>
      <c r="B174" s="7"/>
      <c r="C174" s="7"/>
      <c r="D174" s="7"/>
      <c r="E174" s="7"/>
      <c r="F174" s="7"/>
      <c r="G174" s="7"/>
      <c r="H174" s="7"/>
    </row>
    <row r="175" spans="1:8">
      <c r="A175" s="7"/>
      <c r="B175" s="7"/>
      <c r="C175" s="7"/>
      <c r="D175" s="7"/>
      <c r="E175" s="7"/>
      <c r="F175" s="7"/>
      <c r="G175" s="7"/>
      <c r="H175" s="7"/>
    </row>
    <row r="176" spans="1:8">
      <c r="A176" s="7"/>
      <c r="B176" s="7"/>
      <c r="C176" s="7"/>
      <c r="D176" s="7"/>
      <c r="E176" s="7"/>
      <c r="F176" s="7"/>
      <c r="G176" s="7"/>
      <c r="H176" s="7"/>
    </row>
    <row r="177" spans="1:8">
      <c r="A177" s="7"/>
      <c r="B177" s="7"/>
      <c r="C177" s="7"/>
      <c r="D177" s="7"/>
      <c r="E177" s="7"/>
      <c r="F177" s="7"/>
      <c r="G177" s="7"/>
      <c r="H177" s="7"/>
    </row>
    <row r="178" spans="1:8">
      <c r="A178" s="7"/>
      <c r="B178" s="7"/>
      <c r="C178" s="7"/>
      <c r="D178" s="7"/>
      <c r="E178" s="7"/>
      <c r="F178" s="7"/>
      <c r="G178" s="7"/>
      <c r="H178" s="7"/>
    </row>
    <row r="179" spans="1:8">
      <c r="A179" s="7"/>
      <c r="B179" s="7"/>
      <c r="C179" s="7"/>
      <c r="D179" s="7"/>
      <c r="E179" s="7"/>
      <c r="F179" s="7"/>
      <c r="G179" s="7"/>
      <c r="H179" s="7"/>
    </row>
    <row r="180" spans="1:8">
      <c r="A180" s="7"/>
      <c r="B180" s="7"/>
      <c r="C180" s="7"/>
      <c r="D180" s="7"/>
      <c r="E180" s="7"/>
      <c r="F180" s="7"/>
      <c r="G180" s="7"/>
      <c r="H180" s="7"/>
    </row>
    <row r="181" spans="1:8">
      <c r="A181" s="7"/>
      <c r="B181" s="7"/>
      <c r="C181" s="7"/>
      <c r="D181" s="7"/>
      <c r="E181" s="7"/>
      <c r="F181" s="7"/>
      <c r="G181" s="7"/>
      <c r="H181" s="7"/>
    </row>
    <row r="182" spans="1:8">
      <c r="A182" s="7"/>
      <c r="B182" s="7"/>
      <c r="C182" s="7"/>
      <c r="D182" s="7"/>
      <c r="E182" s="7"/>
      <c r="F182" s="7"/>
      <c r="G182" s="7"/>
      <c r="H182" s="7"/>
    </row>
    <row r="183" spans="1:8">
      <c r="A183" s="7"/>
      <c r="B183" s="7"/>
      <c r="C183" s="7"/>
      <c r="D183" s="7"/>
      <c r="E183" s="7"/>
      <c r="F183" s="7"/>
      <c r="G183" s="7"/>
      <c r="H183" s="7"/>
    </row>
    <row r="184" spans="1:8">
      <c r="A184" s="7"/>
      <c r="B184" s="7"/>
      <c r="C184" s="7"/>
      <c r="D184" s="7"/>
      <c r="E184" s="7"/>
      <c r="F184" s="7"/>
      <c r="G184" s="7"/>
      <c r="H184" s="7"/>
    </row>
    <row r="185" spans="1:8">
      <c r="A185" s="7"/>
      <c r="B185" s="7"/>
      <c r="C185" s="7"/>
      <c r="D185" s="7"/>
      <c r="E185" s="7"/>
      <c r="F185" s="7"/>
      <c r="G185" s="7"/>
      <c r="H185" s="7"/>
    </row>
    <row r="186" spans="1:8">
      <c r="A186" s="7"/>
      <c r="B186" s="7"/>
      <c r="C186" s="7"/>
      <c r="D186" s="7"/>
      <c r="E186" s="7"/>
      <c r="F186" s="7"/>
      <c r="G186" s="7"/>
      <c r="H186" s="7"/>
    </row>
    <row r="187" spans="1:8">
      <c r="A187" s="7"/>
      <c r="B187" s="7"/>
      <c r="C187" s="7"/>
      <c r="D187" s="7"/>
      <c r="E187" s="7"/>
      <c r="F187" s="7"/>
      <c r="G187" s="7"/>
      <c r="H187" s="7"/>
    </row>
    <row r="188" spans="1:8">
      <c r="A188" s="7"/>
      <c r="B188" s="7"/>
      <c r="C188" s="7"/>
      <c r="D188" s="7"/>
      <c r="E188" s="7"/>
      <c r="F188" s="7"/>
      <c r="G188" s="7"/>
      <c r="H188" s="7"/>
    </row>
    <row r="189" spans="1:8">
      <c r="A189" s="7"/>
      <c r="B189" s="7"/>
      <c r="C189" s="7"/>
      <c r="D189" s="7"/>
      <c r="E189" s="7"/>
      <c r="F189" s="7"/>
      <c r="G189" s="7"/>
      <c r="H189" s="7"/>
    </row>
    <row r="190" spans="1:8">
      <c r="A190" s="7"/>
      <c r="B190" s="7"/>
      <c r="C190" s="7"/>
      <c r="D190" s="7"/>
      <c r="E190" s="7"/>
      <c r="F190" s="7"/>
      <c r="G190" s="7"/>
      <c r="H190" s="7"/>
    </row>
    <row r="191" spans="1:8">
      <c r="A191" s="7"/>
      <c r="B191" s="7"/>
      <c r="C191" s="7"/>
      <c r="D191" s="7"/>
      <c r="E191" s="7"/>
      <c r="F191" s="7"/>
      <c r="G191" s="7"/>
      <c r="H191" s="7"/>
    </row>
    <row r="192" spans="1:8">
      <c r="A192" s="7"/>
      <c r="B192" s="7"/>
      <c r="C192" s="7"/>
      <c r="D192" s="7"/>
      <c r="E192" s="7"/>
      <c r="F192" s="7"/>
      <c r="G192" s="7"/>
      <c r="H192" s="7"/>
    </row>
    <row r="193" spans="1:8">
      <c r="A193" s="7"/>
      <c r="B193" s="7"/>
      <c r="C193" s="7"/>
      <c r="D193" s="7"/>
      <c r="E193" s="7"/>
      <c r="F193" s="7"/>
      <c r="G193" s="7"/>
      <c r="H193" s="7"/>
    </row>
    <row r="194" spans="1:8">
      <c r="A194" s="7"/>
      <c r="B194" s="7"/>
      <c r="C194" s="7"/>
      <c r="D194" s="7"/>
      <c r="E194" s="7"/>
      <c r="F194" s="7"/>
      <c r="G194" s="7"/>
      <c r="H194" s="7"/>
    </row>
    <row r="195" spans="1:8">
      <c r="A195" s="7"/>
      <c r="B195" s="7"/>
      <c r="C195" s="7"/>
      <c r="D195" s="7"/>
      <c r="E195" s="7"/>
      <c r="F195" s="7"/>
      <c r="G195" s="7"/>
      <c r="H195" s="7"/>
    </row>
    <row r="196" spans="1:8">
      <c r="A196" s="7"/>
      <c r="B196" s="7"/>
      <c r="C196" s="7"/>
      <c r="D196" s="7"/>
      <c r="E196" s="7"/>
      <c r="F196" s="7"/>
      <c r="G196" s="7"/>
      <c r="H196" s="7"/>
    </row>
    <row r="197" spans="1:8">
      <c r="A197" s="7"/>
      <c r="B197" s="7"/>
      <c r="C197" s="7"/>
      <c r="D197" s="7"/>
      <c r="E197" s="7"/>
      <c r="F197" s="7"/>
      <c r="G197" s="7"/>
      <c r="H197" s="7"/>
    </row>
    <row r="198" spans="1:8">
      <c r="A198" s="7"/>
      <c r="B198" s="7"/>
      <c r="C198" s="7"/>
      <c r="D198" s="7"/>
      <c r="E198" s="7"/>
      <c r="F198" s="7"/>
      <c r="G198" s="7"/>
      <c r="H198" s="7"/>
    </row>
    <row r="199" spans="1:8">
      <c r="A199" s="7"/>
      <c r="B199" s="7"/>
      <c r="C199" s="7"/>
      <c r="D199" s="7"/>
      <c r="E199" s="7"/>
      <c r="F199" s="7"/>
      <c r="G199" s="7"/>
      <c r="H199" s="7"/>
    </row>
    <row r="200" spans="1:8">
      <c r="A200" s="7"/>
      <c r="B200" s="7"/>
      <c r="C200" s="7"/>
      <c r="D200" s="7"/>
      <c r="E200" s="7"/>
      <c r="F200" s="7"/>
      <c r="G200" s="7"/>
      <c r="H200" s="7"/>
    </row>
    <row r="201" spans="1:8">
      <c r="A201" s="7"/>
      <c r="B201" s="7"/>
      <c r="C201" s="7"/>
      <c r="D201" s="7"/>
      <c r="E201" s="7"/>
      <c r="F201" s="7"/>
      <c r="G201" s="7"/>
      <c r="H201" s="7"/>
    </row>
    <row r="202" spans="1:8">
      <c r="A202" s="7"/>
      <c r="B202" s="7"/>
      <c r="C202" s="7"/>
      <c r="D202" s="7"/>
      <c r="E202" s="7"/>
      <c r="F202" s="7"/>
      <c r="G202" s="7"/>
      <c r="H202" s="7"/>
    </row>
    <row r="203" spans="1:8">
      <c r="A203" s="7"/>
      <c r="B203" s="7"/>
      <c r="C203" s="7"/>
      <c r="D203" s="7"/>
      <c r="E203" s="7"/>
      <c r="F203" s="7"/>
      <c r="G203" s="7"/>
      <c r="H203" s="7"/>
    </row>
    <row r="204" spans="1:8">
      <c r="A204" s="7"/>
      <c r="B204" s="7"/>
      <c r="C204" s="7"/>
      <c r="D204" s="7"/>
      <c r="E204" s="7"/>
      <c r="F204" s="7"/>
      <c r="G204" s="7"/>
      <c r="H204" s="7"/>
    </row>
    <row r="205" spans="1:8">
      <c r="A205" s="7"/>
      <c r="B205" s="7"/>
      <c r="C205" s="7"/>
      <c r="D205" s="7"/>
      <c r="E205" s="7"/>
      <c r="F205" s="7"/>
      <c r="G205" s="7"/>
      <c r="H205" s="7"/>
    </row>
    <row r="206" spans="1:8">
      <c r="A206" s="7"/>
      <c r="B206" s="7"/>
      <c r="C206" s="7"/>
      <c r="D206" s="7"/>
      <c r="E206" s="7"/>
      <c r="F206" s="7"/>
      <c r="G206" s="7"/>
      <c r="H206" s="7"/>
    </row>
    <row r="207" spans="1:8">
      <c r="A207" s="7"/>
      <c r="B207" s="7"/>
      <c r="C207" s="7"/>
      <c r="D207" s="7"/>
      <c r="E207" s="7"/>
      <c r="F207" s="7"/>
      <c r="G207" s="7"/>
      <c r="H207" s="7"/>
    </row>
    <row r="208" spans="1:8">
      <c r="A208" s="7"/>
      <c r="B208" s="7"/>
      <c r="C208" s="7"/>
      <c r="D208" s="7"/>
      <c r="E208" s="7"/>
      <c r="F208" s="7"/>
      <c r="G208" s="7"/>
      <c r="H208" s="7"/>
    </row>
    <row r="209" spans="1:8">
      <c r="A209" s="7"/>
      <c r="B209" s="7"/>
      <c r="C209" s="7"/>
      <c r="D209" s="7"/>
      <c r="E209" s="7"/>
      <c r="F209" s="7"/>
      <c r="G209" s="7"/>
      <c r="H209" s="7"/>
    </row>
    <row r="210" spans="1:8">
      <c r="A210" s="7"/>
      <c r="B210" s="7"/>
      <c r="C210" s="7"/>
      <c r="D210" s="7"/>
      <c r="E210" s="7"/>
      <c r="F210" s="7"/>
      <c r="G210" s="7"/>
      <c r="H210" s="7"/>
    </row>
    <row r="211" spans="1:8">
      <c r="A211" s="7"/>
      <c r="B211" s="7"/>
      <c r="C211" s="7"/>
      <c r="D211" s="7"/>
      <c r="E211" s="7"/>
      <c r="F211" s="7"/>
      <c r="G211" s="7"/>
      <c r="H211" s="7"/>
    </row>
    <row r="212" spans="1:8">
      <c r="A212" s="7"/>
      <c r="B212" s="7"/>
      <c r="C212" s="7"/>
      <c r="D212" s="7"/>
      <c r="E212" s="7"/>
      <c r="F212" s="7"/>
      <c r="G212" s="7"/>
      <c r="H212" s="7"/>
    </row>
    <row r="213" spans="1:8">
      <c r="A213" s="7"/>
      <c r="B213" s="7"/>
      <c r="C213" s="7"/>
      <c r="D213" s="7"/>
      <c r="E213" s="7"/>
      <c r="F213" s="7"/>
      <c r="G213" s="7"/>
      <c r="H213" s="7"/>
    </row>
    <row r="214" spans="1:8">
      <c r="A214" s="7"/>
      <c r="B214" s="7"/>
      <c r="C214" s="7"/>
      <c r="D214" s="7"/>
      <c r="E214" s="7"/>
      <c r="F214" s="7"/>
      <c r="G214" s="7"/>
      <c r="H214" s="7"/>
    </row>
    <row r="215" spans="1:8">
      <c r="A215" s="7"/>
      <c r="B215" s="7"/>
      <c r="C215" s="7"/>
      <c r="D215" s="7"/>
      <c r="E215" s="7"/>
      <c r="F215" s="7"/>
      <c r="G215" s="7"/>
      <c r="H215" s="7"/>
    </row>
    <row r="216" spans="1:8">
      <c r="A216" s="7"/>
      <c r="B216" s="7"/>
      <c r="C216" s="7"/>
      <c r="D216" s="7"/>
      <c r="E216" s="7"/>
      <c r="F216" s="7"/>
      <c r="G216" s="7"/>
      <c r="H216" s="7"/>
    </row>
    <row r="217" spans="1:8">
      <c r="A217" s="7"/>
      <c r="B217" s="7"/>
      <c r="C217" s="7"/>
      <c r="D217" s="7"/>
      <c r="E217" s="7"/>
      <c r="F217" s="7"/>
      <c r="G217" s="7"/>
      <c r="H217" s="7"/>
    </row>
    <row r="218" spans="1:8">
      <c r="A218" s="7"/>
      <c r="B218" s="7"/>
      <c r="C218" s="7"/>
      <c r="D218" s="7"/>
      <c r="E218" s="7"/>
      <c r="F218" s="7"/>
      <c r="G218" s="7"/>
      <c r="H218" s="7"/>
    </row>
    <row r="219" spans="1:8">
      <c r="A219" s="7"/>
      <c r="B219" s="7"/>
      <c r="C219" s="7"/>
      <c r="D219" s="7"/>
      <c r="E219" s="7"/>
      <c r="F219" s="7"/>
      <c r="G219" s="7"/>
      <c r="H219" s="7"/>
    </row>
    <row r="220" spans="1:8">
      <c r="A220" s="7"/>
      <c r="B220" s="7"/>
      <c r="C220" s="7"/>
      <c r="D220" s="7"/>
      <c r="E220" s="7"/>
      <c r="F220" s="7"/>
      <c r="G220" s="7"/>
      <c r="H220" s="7"/>
    </row>
    <row r="221" spans="1:8">
      <c r="A221" s="7"/>
      <c r="B221" s="7"/>
      <c r="C221" s="7"/>
      <c r="D221" s="7"/>
      <c r="E221" s="7"/>
      <c r="F221" s="7"/>
      <c r="G221" s="7"/>
      <c r="H221" s="7"/>
    </row>
    <row r="222" spans="1:8">
      <c r="A222" s="7"/>
      <c r="B222" s="7"/>
      <c r="C222" s="7"/>
      <c r="D222" s="7"/>
      <c r="E222" s="7"/>
      <c r="F222" s="7"/>
      <c r="G222" s="7"/>
      <c r="H222" s="7"/>
    </row>
    <row r="223" spans="1:8">
      <c r="A223" s="7"/>
      <c r="B223" s="7"/>
      <c r="C223" s="7"/>
      <c r="D223" s="7"/>
      <c r="E223" s="7"/>
      <c r="F223" s="7"/>
      <c r="G223" s="7"/>
      <c r="H223" s="7"/>
    </row>
    <row r="224" spans="1:8">
      <c r="A224" s="7"/>
      <c r="B224" s="7"/>
      <c r="C224" s="7"/>
      <c r="D224" s="7"/>
      <c r="E224" s="7"/>
      <c r="F224" s="7"/>
      <c r="G224" s="7"/>
      <c r="H224" s="7"/>
    </row>
    <row r="225" spans="1:8">
      <c r="A225" s="7"/>
      <c r="B225" s="7"/>
      <c r="C225" s="7"/>
      <c r="D225" s="7"/>
      <c r="E225" s="7"/>
      <c r="F225" s="7"/>
      <c r="G225" s="7"/>
      <c r="H225" s="7"/>
    </row>
    <row r="226" spans="1:8">
      <c r="A226" s="7"/>
      <c r="B226" s="7"/>
      <c r="C226" s="7"/>
      <c r="D226" s="7"/>
      <c r="E226" s="7"/>
      <c r="F226" s="7"/>
      <c r="G226" s="7"/>
      <c r="H226" s="7"/>
    </row>
    <row r="227" spans="1:8">
      <c r="A227" s="7"/>
      <c r="B227" s="7"/>
      <c r="C227" s="7"/>
      <c r="D227" s="7"/>
      <c r="E227" s="7"/>
      <c r="F227" s="7"/>
      <c r="G227" s="7"/>
      <c r="H227" s="7"/>
    </row>
    <row r="228" spans="1:8">
      <c r="A228" s="7"/>
      <c r="B228" s="7"/>
      <c r="C228" s="7"/>
      <c r="D228" s="7"/>
      <c r="E228" s="7"/>
      <c r="F228" s="7"/>
      <c r="G228" s="7"/>
      <c r="H228" s="7"/>
    </row>
    <row r="229" spans="1:8">
      <c r="A229" s="7"/>
      <c r="B229" s="7"/>
      <c r="C229" s="7"/>
      <c r="D229" s="7"/>
      <c r="E229" s="7"/>
      <c r="F229" s="7"/>
      <c r="G229" s="7"/>
      <c r="H229" s="7"/>
    </row>
    <row r="230" spans="1:8">
      <c r="A230" s="7"/>
      <c r="B230" s="7"/>
      <c r="C230" s="7"/>
      <c r="D230" s="7"/>
      <c r="E230" s="7"/>
      <c r="F230" s="7"/>
      <c r="G230" s="7"/>
      <c r="H230" s="7"/>
    </row>
    <row r="231" spans="1:8">
      <c r="A231" s="7"/>
      <c r="B231" s="7"/>
      <c r="C231" s="7"/>
      <c r="D231" s="7"/>
      <c r="E231" s="7"/>
      <c r="F231" s="7"/>
      <c r="G231" s="7"/>
      <c r="H231" s="7"/>
    </row>
    <row r="232" spans="1:8">
      <c r="A232" s="7"/>
      <c r="B232" s="7"/>
      <c r="C232" s="7"/>
      <c r="D232" s="7"/>
      <c r="E232" s="7"/>
      <c r="F232" s="7"/>
      <c r="G232" s="7"/>
      <c r="H232" s="7"/>
    </row>
    <row r="233" spans="1:8">
      <c r="A233" s="7"/>
      <c r="B233" s="7"/>
      <c r="C233" s="7"/>
      <c r="D233" s="7"/>
      <c r="E233" s="7"/>
      <c r="F233" s="7"/>
      <c r="G233" s="7"/>
      <c r="H233" s="7"/>
    </row>
    <row r="234" spans="1:8">
      <c r="A234" s="7"/>
      <c r="B234" s="7"/>
      <c r="C234" s="7"/>
      <c r="D234" s="7"/>
      <c r="E234" s="7"/>
      <c r="F234" s="7"/>
      <c r="G234" s="7"/>
      <c r="H234" s="7"/>
    </row>
    <row r="235" spans="1:8">
      <c r="A235" s="7"/>
      <c r="B235" s="7"/>
      <c r="C235" s="7"/>
      <c r="D235" s="7"/>
      <c r="E235" s="7"/>
      <c r="F235" s="7"/>
      <c r="G235" s="7"/>
      <c r="H235" s="7"/>
    </row>
    <row r="236" spans="1:8">
      <c r="A236" s="7"/>
      <c r="B236" s="7"/>
      <c r="C236" s="7"/>
      <c r="D236" s="7"/>
      <c r="E236" s="7"/>
      <c r="F236" s="7"/>
      <c r="G236" s="7"/>
      <c r="H236" s="7"/>
    </row>
    <row r="237" spans="1:8">
      <c r="A237" s="7"/>
      <c r="B237" s="7"/>
      <c r="C237" s="7"/>
      <c r="D237" s="7"/>
      <c r="E237" s="7"/>
      <c r="F237" s="7"/>
      <c r="G237" s="7"/>
      <c r="H237" s="7"/>
    </row>
    <row r="238" spans="1:8">
      <c r="A238" s="7"/>
      <c r="B238" s="7"/>
      <c r="C238" s="7"/>
      <c r="D238" s="7"/>
      <c r="E238" s="7"/>
      <c r="F238" s="7"/>
      <c r="G238" s="7"/>
      <c r="H238" s="7"/>
    </row>
    <row r="239" spans="1:8">
      <c r="A239" s="7"/>
      <c r="B239" s="7"/>
      <c r="C239" s="7"/>
      <c r="D239" s="7"/>
      <c r="E239" s="7"/>
      <c r="F239" s="7"/>
      <c r="G239" s="7"/>
      <c r="H239" s="7"/>
    </row>
    <row r="240" spans="1:8">
      <c r="A240" s="7"/>
      <c r="B240" s="7"/>
      <c r="C240" s="7"/>
      <c r="D240" s="7"/>
      <c r="E240" s="7"/>
      <c r="F240" s="7"/>
      <c r="G240" s="7"/>
      <c r="H240" s="7"/>
    </row>
    <row r="241" spans="1:8">
      <c r="A241" s="7"/>
      <c r="B241" s="7"/>
      <c r="C241" s="7"/>
      <c r="D241" s="7"/>
      <c r="E241" s="7"/>
      <c r="F241" s="7"/>
      <c r="G241" s="7"/>
      <c r="H241" s="7"/>
    </row>
    <row r="242" spans="1:8">
      <c r="A242" s="7"/>
      <c r="B242" s="7"/>
      <c r="C242" s="7"/>
      <c r="D242" s="7"/>
      <c r="E242" s="7"/>
      <c r="F242" s="7"/>
      <c r="G242" s="7"/>
      <c r="H242" s="7"/>
    </row>
    <row r="243" spans="1:8">
      <c r="A243" s="7"/>
      <c r="B243" s="7"/>
      <c r="C243" s="7"/>
      <c r="D243" s="7"/>
      <c r="E243" s="7"/>
      <c r="F243" s="7"/>
      <c r="G243" s="7"/>
      <c r="H243" s="7"/>
    </row>
    <row r="244" spans="1:8">
      <c r="A244" s="7"/>
      <c r="B244" s="7"/>
      <c r="C244" s="7"/>
      <c r="D244" s="7"/>
      <c r="E244" s="7"/>
      <c r="F244" s="7"/>
      <c r="G244" s="7"/>
      <c r="H244" s="7"/>
    </row>
    <row r="245" spans="1:8">
      <c r="A245" s="7"/>
      <c r="B245" s="7"/>
      <c r="C245" s="7"/>
      <c r="D245" s="7"/>
      <c r="E245" s="7"/>
      <c r="F245" s="7"/>
      <c r="G245" s="7"/>
      <c r="H245" s="7"/>
    </row>
    <row r="246" spans="1:8">
      <c r="A246" s="7"/>
      <c r="B246" s="7"/>
      <c r="C246" s="7"/>
      <c r="D246" s="7"/>
      <c r="E246" s="7"/>
      <c r="F246" s="7"/>
      <c r="G246" s="7"/>
      <c r="H246" s="7"/>
    </row>
    <row r="247" spans="1:8">
      <c r="A247" s="7"/>
      <c r="B247" s="7"/>
      <c r="C247" s="7"/>
      <c r="D247" s="7"/>
      <c r="E247" s="7"/>
      <c r="F247" s="7"/>
      <c r="G247" s="7"/>
      <c r="H247" s="7"/>
    </row>
    <row r="248" spans="1:8">
      <c r="A248" s="7"/>
      <c r="B248" s="7"/>
      <c r="C248" s="7"/>
      <c r="D248" s="7"/>
      <c r="E248" s="7"/>
      <c r="F248" s="7"/>
      <c r="G248" s="7"/>
      <c r="H248" s="7"/>
    </row>
    <row r="249" spans="1:8">
      <c r="A249" s="7"/>
      <c r="B249" s="7"/>
      <c r="C249" s="7"/>
      <c r="D249" s="7"/>
      <c r="E249" s="7"/>
      <c r="F249" s="7"/>
      <c r="G249" s="7"/>
      <c r="H249" s="7"/>
    </row>
    <row r="250" spans="1:8">
      <c r="A250" s="7"/>
      <c r="B250" s="7"/>
      <c r="C250" s="7"/>
      <c r="D250" s="7"/>
      <c r="E250" s="7"/>
      <c r="F250" s="7"/>
      <c r="G250" s="7"/>
      <c r="H250" s="7"/>
    </row>
    <row r="251" spans="1:8">
      <c r="A251" s="7"/>
      <c r="B251" s="7"/>
      <c r="C251" s="7"/>
      <c r="D251" s="7"/>
      <c r="E251" s="7"/>
      <c r="F251" s="7"/>
      <c r="G251" s="7"/>
      <c r="H251" s="7"/>
    </row>
    <row r="252" spans="1:8">
      <c r="A252" s="7"/>
      <c r="B252" s="7"/>
      <c r="C252" s="7"/>
      <c r="D252" s="7"/>
      <c r="E252" s="7"/>
      <c r="F252" s="7"/>
      <c r="G252" s="7"/>
      <c r="H252" s="7"/>
    </row>
    <row r="253" spans="1:8">
      <c r="A253" s="7"/>
      <c r="B253" s="7"/>
      <c r="C253" s="7"/>
      <c r="D253" s="7"/>
      <c r="E253" s="7"/>
      <c r="F253" s="7"/>
      <c r="G253" s="7"/>
      <c r="H253" s="7"/>
    </row>
    <row r="254" spans="1:8">
      <c r="A254" s="7"/>
      <c r="B254" s="7"/>
      <c r="C254" s="7"/>
      <c r="D254" s="7"/>
      <c r="E254" s="7"/>
      <c r="F254" s="7"/>
      <c r="G254" s="7"/>
      <c r="H254" s="7"/>
    </row>
    <row r="255" spans="1:8">
      <c r="A255" s="7"/>
      <c r="B255" s="7"/>
      <c r="C255" s="7"/>
      <c r="D255" s="7"/>
      <c r="E255" s="7"/>
      <c r="F255" s="7"/>
      <c r="G255" s="7"/>
      <c r="H255" s="7"/>
    </row>
    <row r="256" spans="1:8">
      <c r="A256" s="7"/>
      <c r="B256" s="7"/>
      <c r="C256" s="7"/>
      <c r="D256" s="7"/>
      <c r="E256" s="7"/>
      <c r="F256" s="7"/>
      <c r="G256" s="7"/>
      <c r="H256" s="7"/>
    </row>
    <row r="257" spans="1:8">
      <c r="A257" s="7"/>
      <c r="B257" s="7"/>
      <c r="C257" s="7"/>
      <c r="D257" s="7"/>
      <c r="E257" s="7"/>
      <c r="F257" s="7"/>
      <c r="G257" s="7"/>
      <c r="H257" s="7"/>
    </row>
    <row r="258" spans="1:8">
      <c r="A258" s="7"/>
      <c r="B258" s="7"/>
      <c r="C258" s="7"/>
      <c r="D258" s="7"/>
      <c r="E258" s="7"/>
      <c r="F258" s="7"/>
      <c r="G258" s="7"/>
      <c r="H258" s="7"/>
    </row>
    <row r="259" spans="1:8">
      <c r="A259" s="7"/>
      <c r="B259" s="7"/>
      <c r="C259" s="7"/>
      <c r="D259" s="7"/>
      <c r="E259" s="7"/>
      <c r="F259" s="7"/>
      <c r="G259" s="7"/>
      <c r="H259" s="7"/>
    </row>
    <row r="260" spans="1:8">
      <c r="A260" s="7"/>
      <c r="B260" s="7"/>
      <c r="C260" s="7"/>
      <c r="D260" s="7"/>
      <c r="E260" s="7"/>
      <c r="F260" s="7"/>
      <c r="G260" s="7"/>
      <c r="H260" s="7"/>
    </row>
    <row r="261" spans="1:8">
      <c r="A261" s="7"/>
      <c r="B261" s="7"/>
      <c r="C261" s="7"/>
      <c r="D261" s="7"/>
      <c r="E261" s="7"/>
      <c r="F261" s="7"/>
      <c r="G261" s="7"/>
      <c r="H261" s="7"/>
    </row>
    <row r="262" spans="1:8">
      <c r="A262" s="7"/>
      <c r="B262" s="7"/>
      <c r="C262" s="7"/>
      <c r="D262" s="7"/>
      <c r="E262" s="7"/>
      <c r="F262" s="7"/>
      <c r="G262" s="7"/>
      <c r="H262" s="7"/>
    </row>
    <row r="263" spans="1:8">
      <c r="A263" s="7"/>
      <c r="B263" s="7"/>
      <c r="C263" s="7"/>
      <c r="D263" s="7"/>
      <c r="E263" s="7"/>
      <c r="F263" s="7"/>
      <c r="G263" s="7"/>
      <c r="H263" s="7"/>
    </row>
    <row r="264" spans="1:8">
      <c r="A264" s="7"/>
      <c r="B264" s="7"/>
      <c r="C264" s="7"/>
      <c r="D264" s="7"/>
      <c r="E264" s="7"/>
      <c r="F264" s="7"/>
      <c r="G264" s="7"/>
      <c r="H264" s="7"/>
    </row>
    <row r="265" spans="1:8">
      <c r="A265" s="7"/>
      <c r="B265" s="7"/>
      <c r="C265" s="7"/>
      <c r="D265" s="7"/>
      <c r="E265" s="7"/>
      <c r="F265" s="7"/>
      <c r="G265" s="7"/>
      <c r="H265" s="7"/>
    </row>
    <row r="266" spans="1:8">
      <c r="A266" s="7"/>
      <c r="B266" s="7"/>
      <c r="C266" s="7"/>
      <c r="D266" s="7"/>
      <c r="E266" s="7"/>
      <c r="F266" s="7"/>
      <c r="G266" s="7"/>
      <c r="H266" s="7"/>
    </row>
    <row r="267" spans="1:8">
      <c r="A267" s="7"/>
      <c r="B267" s="7"/>
      <c r="C267" s="7"/>
      <c r="D267" s="7"/>
      <c r="E267" s="7"/>
      <c r="F267" s="7"/>
      <c r="G267" s="7"/>
      <c r="H267" s="7"/>
    </row>
    <row r="268" spans="1:8">
      <c r="A268" s="7"/>
      <c r="B268" s="7"/>
      <c r="C268" s="7"/>
      <c r="D268" s="7"/>
      <c r="E268" s="7"/>
      <c r="F268" s="7"/>
      <c r="G268" s="7"/>
      <c r="H268" s="7"/>
    </row>
    <row r="269" spans="1:8">
      <c r="A269" s="7"/>
      <c r="B269" s="7"/>
      <c r="C269" s="7"/>
      <c r="D269" s="7"/>
      <c r="E269" s="7"/>
      <c r="F269" s="7"/>
      <c r="G269" s="7"/>
      <c r="H269" s="7"/>
    </row>
    <row r="270" spans="1:8">
      <c r="A270" s="7"/>
      <c r="B270" s="7"/>
      <c r="C270" s="7"/>
      <c r="D270" s="7"/>
      <c r="E270" s="7"/>
      <c r="F270" s="7"/>
      <c r="G270" s="7"/>
      <c r="H270" s="7"/>
    </row>
    <row r="271" spans="1:8">
      <c r="A271" s="7"/>
      <c r="B271" s="7"/>
      <c r="C271" s="7"/>
      <c r="D271" s="7"/>
      <c r="E271" s="7"/>
      <c r="F271" s="7"/>
      <c r="G271" s="7"/>
      <c r="H271" s="7"/>
    </row>
    <row r="272" spans="1:8">
      <c r="A272" s="7"/>
      <c r="B272" s="7"/>
      <c r="C272" s="7"/>
      <c r="D272" s="7"/>
      <c r="E272" s="7"/>
      <c r="F272" s="7"/>
      <c r="G272" s="7"/>
      <c r="H272" s="7"/>
    </row>
    <row r="273" spans="1:8">
      <c r="A273" s="7"/>
      <c r="B273" s="7"/>
      <c r="C273" s="7"/>
      <c r="D273" s="7"/>
      <c r="E273" s="7"/>
      <c r="F273" s="7"/>
      <c r="G273" s="7"/>
      <c r="H273" s="7"/>
    </row>
    <row r="274" spans="1:8">
      <c r="A274" s="7"/>
      <c r="B274" s="7"/>
      <c r="C274" s="7"/>
      <c r="D274" s="7"/>
      <c r="E274" s="7"/>
      <c r="F274" s="7"/>
      <c r="G274" s="7"/>
      <c r="H274" s="7"/>
    </row>
    <row r="275" spans="1:8">
      <c r="A275" s="7"/>
      <c r="B275" s="7"/>
      <c r="C275" s="7"/>
      <c r="D275" s="7"/>
      <c r="E275" s="7"/>
      <c r="F275" s="7"/>
      <c r="G275" s="7"/>
      <c r="H275" s="7"/>
    </row>
    <row r="276" spans="1:8">
      <c r="A276" s="7"/>
      <c r="B276" s="7"/>
      <c r="C276" s="7"/>
      <c r="D276" s="7"/>
      <c r="E276" s="7"/>
      <c r="F276" s="7"/>
      <c r="G276" s="7"/>
      <c r="H276" s="7"/>
    </row>
    <row r="277" spans="1:8">
      <c r="A277" s="7"/>
      <c r="B277" s="7"/>
      <c r="C277" s="7"/>
      <c r="D277" s="7"/>
      <c r="E277" s="7"/>
      <c r="F277" s="7"/>
      <c r="G277" s="7"/>
      <c r="H277" s="7"/>
    </row>
    <row r="278" spans="1:8">
      <c r="A278" s="7"/>
      <c r="B278" s="7"/>
      <c r="C278" s="7"/>
      <c r="D278" s="7"/>
      <c r="E278" s="7"/>
      <c r="F278" s="7"/>
      <c r="G278" s="7"/>
      <c r="H278" s="7"/>
    </row>
    <row r="279" spans="1:8">
      <c r="A279" s="7"/>
      <c r="B279" s="7"/>
      <c r="C279" s="7"/>
      <c r="D279" s="7"/>
      <c r="E279" s="7"/>
      <c r="F279" s="7"/>
      <c r="G279" s="7"/>
      <c r="H279" s="7"/>
    </row>
    <row r="280" spans="1:8">
      <c r="A280" s="7"/>
      <c r="B280" s="7"/>
      <c r="C280" s="7"/>
      <c r="D280" s="7"/>
      <c r="E280" s="7"/>
      <c r="F280" s="7"/>
      <c r="G280" s="7"/>
      <c r="H280" s="7"/>
    </row>
    <row r="281" spans="1:8">
      <c r="A281" s="7"/>
      <c r="B281" s="7"/>
      <c r="C281" s="7"/>
      <c r="D281" s="7"/>
      <c r="E281" s="7"/>
      <c r="F281" s="7"/>
      <c r="G281" s="7"/>
      <c r="H281" s="7"/>
    </row>
    <row r="282" spans="1:8">
      <c r="A282" s="7"/>
      <c r="B282" s="7"/>
      <c r="C282" s="7"/>
      <c r="D282" s="7"/>
      <c r="E282" s="7"/>
      <c r="F282" s="7"/>
      <c r="G282" s="7"/>
      <c r="H282" s="7"/>
    </row>
    <row r="283" spans="1:8">
      <c r="A283" s="7"/>
      <c r="B283" s="7"/>
      <c r="C283" s="7"/>
      <c r="D283" s="7"/>
      <c r="E283" s="7"/>
      <c r="F283" s="7"/>
      <c r="G283" s="7"/>
      <c r="H283" s="7"/>
    </row>
    <row r="284" spans="1:8">
      <c r="A284" s="7"/>
      <c r="B284" s="7"/>
      <c r="C284" s="7"/>
      <c r="D284" s="7"/>
      <c r="E284" s="7"/>
      <c r="F284" s="7"/>
      <c r="G284" s="7"/>
      <c r="H284" s="7"/>
    </row>
    <row r="285" spans="1:8">
      <c r="A285" s="7"/>
      <c r="B285" s="7"/>
      <c r="C285" s="7"/>
      <c r="D285" s="7"/>
      <c r="E285" s="7"/>
      <c r="F285" s="7"/>
      <c r="G285" s="7"/>
      <c r="H285" s="7"/>
    </row>
    <row r="286" spans="1:8">
      <c r="A286" s="7"/>
      <c r="B286" s="7"/>
      <c r="C286" s="7"/>
      <c r="D286" s="7"/>
      <c r="E286" s="7"/>
      <c r="F286" s="7"/>
      <c r="G286" s="7"/>
      <c r="H286" s="7"/>
    </row>
    <row r="287" spans="1:8">
      <c r="A287" s="7"/>
      <c r="B287" s="7"/>
      <c r="C287" s="7"/>
      <c r="D287" s="7"/>
      <c r="E287" s="7"/>
      <c r="F287" s="7"/>
      <c r="G287" s="7"/>
      <c r="H287" s="7"/>
    </row>
    <row r="288" spans="1:8">
      <c r="A288" s="7"/>
      <c r="B288" s="7"/>
      <c r="C288" s="7"/>
      <c r="D288" s="7"/>
      <c r="E288" s="7"/>
      <c r="F288" s="7"/>
      <c r="G288" s="7"/>
      <c r="H288" s="7"/>
    </row>
    <row r="289" spans="1:8">
      <c r="A289" s="7"/>
      <c r="B289" s="7"/>
      <c r="C289" s="7"/>
      <c r="D289" s="7"/>
      <c r="E289" s="7"/>
      <c r="F289" s="7"/>
      <c r="G289" s="7"/>
      <c r="H289" s="7"/>
    </row>
    <row r="290" spans="1:8">
      <c r="A290" s="7"/>
      <c r="B290" s="7"/>
      <c r="C290" s="7"/>
      <c r="D290" s="7"/>
      <c r="E290" s="7"/>
      <c r="F290" s="7"/>
      <c r="G290" s="7"/>
      <c r="H290" s="7"/>
    </row>
    <row r="291" spans="1:8">
      <c r="A291" s="7"/>
      <c r="B291" s="7"/>
      <c r="C291" s="7"/>
      <c r="D291" s="7"/>
      <c r="E291" s="7"/>
      <c r="F291" s="7"/>
      <c r="G291" s="7"/>
      <c r="H291" s="7"/>
    </row>
    <row r="292" spans="1:8">
      <c r="A292" s="7"/>
      <c r="B292" s="7"/>
      <c r="C292" s="7"/>
      <c r="D292" s="7"/>
      <c r="E292" s="7"/>
      <c r="F292" s="7"/>
      <c r="G292" s="7"/>
      <c r="H292" s="7"/>
    </row>
    <row r="293" spans="1:8">
      <c r="A293" s="7"/>
      <c r="B293" s="7"/>
      <c r="C293" s="7"/>
      <c r="D293" s="7"/>
      <c r="E293" s="7"/>
      <c r="F293" s="7"/>
      <c r="G293" s="7"/>
      <c r="H293" s="7"/>
    </row>
    <row r="294" spans="1:8">
      <c r="A294" s="7"/>
      <c r="B294" s="7"/>
      <c r="C294" s="7"/>
      <c r="D294" s="7"/>
      <c r="E294" s="7"/>
      <c r="F294" s="7"/>
      <c r="G294" s="7"/>
      <c r="H294" s="7"/>
    </row>
    <row r="295" spans="1:8">
      <c r="A295" s="7"/>
      <c r="B295" s="7"/>
      <c r="C295" s="7"/>
      <c r="D295" s="7"/>
      <c r="E295" s="7"/>
      <c r="F295" s="7"/>
      <c r="G295" s="7"/>
      <c r="H295" s="7"/>
    </row>
    <row r="296" spans="1:8">
      <c r="A296" s="7"/>
      <c r="B296" s="7"/>
      <c r="C296" s="7"/>
      <c r="D296" s="7"/>
      <c r="E296" s="7"/>
      <c r="F296" s="7"/>
      <c r="G296" s="7"/>
      <c r="H296" s="7"/>
    </row>
  </sheetData>
  <mergeCells count="2">
    <mergeCell ref="A2:H2"/>
    <mergeCell ref="B4:C4"/>
  </mergeCells>
  <pageMargins left="0.7" right="0.7" top="0.75" bottom="0.75" header="0.3" footer="0.3"/>
  <pageSetup orientation="portrait"/>
  <extLst>
    <ext xmlns:x14="http://schemas.microsoft.com/office/spreadsheetml/2009/9/main" uri="{CCE6A557-97BC-4b89-ADB6-D9C93CAAB3DF}">
      <x14:dataValidations xmlns:xm="http://schemas.microsoft.com/office/excel/2006/main" count="5">
        <x14:dataValidation type="list" allowBlank="1" showInputMessage="1" showErrorMessage="1">
          <x14:formula1>
            <xm:f>LISTAS!$D$3:$D$48</xm:f>
          </x14:formula1>
          <xm:sqref>B4:C4</xm:sqref>
        </x14:dataValidation>
        <x14:dataValidation type="list" allowBlank="1" showInputMessage="1" showErrorMessage="1">
          <x14:formula1>
            <xm:f>LISTAS!$B$3:$B$14</xm:f>
          </x14:formula1>
          <xm:sqref>A115:A296</xm:sqref>
        </x14:dataValidation>
        <x14:dataValidation type="list" allowBlank="1" showInputMessage="1" showErrorMessage="1">
          <x14:formula1>
            <xm:f>LISTAS!$F$3:$F$4</xm:f>
          </x14:formula1>
          <xm:sqref>C115:C296</xm:sqref>
        </x14:dataValidation>
        <x14:dataValidation type="list" allowBlank="1" showInputMessage="1" showErrorMessage="1">
          <x14:formula1>
            <xm:f>[1]LISTAS!#REF!</xm:f>
          </x14:formula1>
          <xm:sqref>C80:C114 C7:C67</xm:sqref>
        </x14:dataValidation>
        <x14:dataValidation type="list" allowBlank="1" showInputMessage="1" showErrorMessage="1">
          <x14:formula1>
            <xm:f>[1]LISTAS!#REF!</xm:f>
          </x14:formula1>
          <xm:sqref>A80:A114 A7:A67</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00"/>
  <sheetViews>
    <sheetView topLeftCell="A109" zoomScale="150" zoomScaleNormal="150" zoomScalePageLayoutView="150" workbookViewId="0">
      <selection activeCell="F115" sqref="F115"/>
    </sheetView>
  </sheetViews>
  <sheetFormatPr baseColWidth="10" defaultRowHeight="13" x14ac:dyDescent="0"/>
  <cols>
    <col min="1" max="1" width="12.83203125" style="6" customWidth="1"/>
    <col min="2" max="2" width="16.83203125" style="25" customWidth="1"/>
    <col min="3" max="3" width="23.5" style="6" customWidth="1"/>
    <col min="4" max="4" width="17.6640625" style="6" customWidth="1"/>
    <col min="5" max="5" width="35" style="6" customWidth="1"/>
    <col min="6" max="6" width="30.6640625" style="6" customWidth="1"/>
    <col min="7" max="7" width="10.83203125" style="6" bestFit="1" customWidth="1"/>
    <col min="8" max="8" width="10.1640625" style="6" bestFit="1" customWidth="1"/>
    <col min="9" max="9" width="22" style="6" customWidth="1"/>
    <col min="10" max="16384" width="10.83203125" style="6"/>
  </cols>
  <sheetData>
    <row r="2" spans="1:8" ht="17">
      <c r="A2" s="26" t="s">
        <v>75</v>
      </c>
      <c r="B2" s="26"/>
      <c r="C2" s="26"/>
      <c r="D2" s="26"/>
      <c r="E2" s="26"/>
      <c r="F2" s="26"/>
      <c r="G2" s="26"/>
      <c r="H2" s="26"/>
    </row>
    <row r="3" spans="1:8" ht="17">
      <c r="A3" s="4"/>
      <c r="B3" s="19"/>
      <c r="C3" s="4"/>
      <c r="D3" s="4"/>
      <c r="E3" s="4"/>
      <c r="F3" s="4"/>
      <c r="G3" s="4"/>
      <c r="H3" s="4"/>
    </row>
    <row r="4" spans="1:8" ht="17">
      <c r="A4" s="2" t="s">
        <v>0</v>
      </c>
      <c r="B4" s="27" t="s">
        <v>28</v>
      </c>
      <c r="C4" s="28"/>
      <c r="D4" s="4"/>
      <c r="E4" s="4"/>
      <c r="F4" s="4"/>
      <c r="G4" s="4"/>
      <c r="H4" s="4"/>
    </row>
    <row r="6" spans="1:8" ht="26">
      <c r="A6" s="2" t="s">
        <v>3</v>
      </c>
      <c r="B6" s="20" t="s">
        <v>4</v>
      </c>
      <c r="C6" s="2" t="s">
        <v>5</v>
      </c>
      <c r="D6" s="2" t="s">
        <v>1</v>
      </c>
      <c r="E6" s="2" t="s">
        <v>2</v>
      </c>
      <c r="F6" s="2" t="s">
        <v>7</v>
      </c>
      <c r="G6" s="2" t="s">
        <v>68</v>
      </c>
      <c r="H6" s="3" t="s">
        <v>6</v>
      </c>
    </row>
    <row r="7" spans="1:8" s="9" customFormat="1" ht="50" customHeight="1">
      <c r="A7" s="8" t="s">
        <v>8</v>
      </c>
      <c r="B7" s="21">
        <v>20</v>
      </c>
      <c r="C7" s="8" t="s">
        <v>67</v>
      </c>
      <c r="D7" s="8" t="s">
        <v>70</v>
      </c>
      <c r="E7" s="8" t="s">
        <v>372</v>
      </c>
      <c r="F7" s="8" t="s">
        <v>370</v>
      </c>
      <c r="G7" s="8">
        <v>1</v>
      </c>
      <c r="H7" s="8">
        <v>16</v>
      </c>
    </row>
    <row r="8" spans="1:8" s="9" customFormat="1" ht="50" customHeight="1">
      <c r="A8" s="8" t="s">
        <v>8</v>
      </c>
      <c r="B8" s="21">
        <v>21</v>
      </c>
      <c r="C8" s="8" t="s">
        <v>67</v>
      </c>
      <c r="D8" s="8" t="s">
        <v>70</v>
      </c>
      <c r="E8" s="8" t="s">
        <v>373</v>
      </c>
      <c r="F8" s="8" t="s">
        <v>1071</v>
      </c>
      <c r="G8" s="8">
        <v>1</v>
      </c>
      <c r="H8" s="8">
        <v>12</v>
      </c>
    </row>
    <row r="9" spans="1:8" s="9" customFormat="1" ht="50" customHeight="1">
      <c r="A9" s="8" t="s">
        <v>8</v>
      </c>
      <c r="B9" s="21">
        <v>22</v>
      </c>
      <c r="C9" s="8" t="s">
        <v>67</v>
      </c>
      <c r="D9" s="8" t="s">
        <v>70</v>
      </c>
      <c r="E9" s="8" t="s">
        <v>373</v>
      </c>
      <c r="F9" s="8" t="s">
        <v>371</v>
      </c>
      <c r="G9" s="8">
        <v>1</v>
      </c>
      <c r="H9" s="8">
        <v>13</v>
      </c>
    </row>
    <row r="10" spans="1:8" s="9" customFormat="1" ht="50" customHeight="1">
      <c r="A10" s="8" t="s">
        <v>9</v>
      </c>
      <c r="B10" s="21">
        <v>20</v>
      </c>
      <c r="C10" s="8" t="s">
        <v>66</v>
      </c>
      <c r="D10" s="8" t="s">
        <v>107</v>
      </c>
      <c r="E10" s="8" t="s">
        <v>377</v>
      </c>
      <c r="F10" s="8" t="s">
        <v>374</v>
      </c>
      <c r="G10" s="8">
        <v>1</v>
      </c>
      <c r="H10" s="8">
        <v>92</v>
      </c>
    </row>
    <row r="11" spans="1:8" s="9" customFormat="1" ht="50" customHeight="1">
      <c r="A11" s="8" t="s">
        <v>9</v>
      </c>
      <c r="B11" s="21">
        <v>27</v>
      </c>
      <c r="C11" s="8" t="s">
        <v>66</v>
      </c>
      <c r="D11" s="8" t="s">
        <v>146</v>
      </c>
      <c r="E11" s="8" t="s">
        <v>376</v>
      </c>
      <c r="F11" s="8" t="s">
        <v>375</v>
      </c>
      <c r="G11" s="8">
        <v>1</v>
      </c>
      <c r="H11" s="8">
        <v>88</v>
      </c>
    </row>
    <row r="12" spans="1:8" s="9" customFormat="1" ht="50" customHeight="1">
      <c r="A12" s="8" t="s">
        <v>9</v>
      </c>
      <c r="B12" s="21">
        <v>6</v>
      </c>
      <c r="C12" s="8" t="s">
        <v>66</v>
      </c>
      <c r="D12" s="8" t="s">
        <v>117</v>
      </c>
      <c r="E12" s="8" t="s">
        <v>378</v>
      </c>
      <c r="F12" s="15" t="s">
        <v>1070</v>
      </c>
      <c r="G12" s="8">
        <v>1</v>
      </c>
      <c r="H12" s="8">
        <v>70</v>
      </c>
    </row>
    <row r="13" spans="1:8" s="9" customFormat="1" ht="50" customHeight="1">
      <c r="A13" s="8" t="s">
        <v>10</v>
      </c>
      <c r="B13" s="21" t="s">
        <v>139</v>
      </c>
      <c r="C13" s="8" t="s">
        <v>66</v>
      </c>
      <c r="D13" s="8" t="s">
        <v>95</v>
      </c>
      <c r="E13" s="8" t="s">
        <v>385</v>
      </c>
      <c r="F13" s="8" t="s">
        <v>379</v>
      </c>
      <c r="G13" s="8">
        <v>2</v>
      </c>
      <c r="H13" s="8">
        <v>111</v>
      </c>
    </row>
    <row r="14" spans="1:8" s="9" customFormat="1" ht="50" customHeight="1">
      <c r="A14" s="8" t="s">
        <v>10</v>
      </c>
      <c r="B14" s="21" t="s">
        <v>143</v>
      </c>
      <c r="C14" s="8" t="s">
        <v>66</v>
      </c>
      <c r="D14" s="8" t="s">
        <v>95</v>
      </c>
      <c r="E14" s="8" t="s">
        <v>385</v>
      </c>
      <c r="F14" s="8" t="s">
        <v>380</v>
      </c>
      <c r="G14" s="8">
        <v>2</v>
      </c>
      <c r="H14" s="8">
        <v>111</v>
      </c>
    </row>
    <row r="15" spans="1:8" s="9" customFormat="1" ht="50" customHeight="1">
      <c r="A15" s="8" t="s">
        <v>10</v>
      </c>
      <c r="B15" s="21">
        <v>20</v>
      </c>
      <c r="C15" s="8" t="s">
        <v>66</v>
      </c>
      <c r="D15" s="8" t="s">
        <v>107</v>
      </c>
      <c r="E15" s="8" t="s">
        <v>386</v>
      </c>
      <c r="F15" s="8" t="s">
        <v>381</v>
      </c>
      <c r="G15" s="8">
        <v>1</v>
      </c>
      <c r="H15" s="8">
        <v>112</v>
      </c>
    </row>
    <row r="16" spans="1:8" s="9" customFormat="1" ht="50" customHeight="1">
      <c r="A16" s="8" t="s">
        <v>10</v>
      </c>
      <c r="B16" s="21" t="s">
        <v>166</v>
      </c>
      <c r="C16" s="8" t="s">
        <v>66</v>
      </c>
      <c r="D16" s="8" t="s">
        <v>95</v>
      </c>
      <c r="E16" s="8" t="s">
        <v>385</v>
      </c>
      <c r="F16" s="8" t="s">
        <v>382</v>
      </c>
      <c r="G16" s="8">
        <v>2</v>
      </c>
      <c r="H16" s="8">
        <v>111</v>
      </c>
    </row>
    <row r="17" spans="1:8" s="9" customFormat="1" ht="50" customHeight="1">
      <c r="A17" s="8" t="s">
        <v>10</v>
      </c>
      <c r="B17" s="21">
        <v>19</v>
      </c>
      <c r="C17" s="8" t="s">
        <v>66</v>
      </c>
      <c r="D17" s="8" t="s">
        <v>107</v>
      </c>
      <c r="E17" s="8" t="s">
        <v>387</v>
      </c>
      <c r="F17" s="8" t="s">
        <v>383</v>
      </c>
      <c r="G17" s="8">
        <v>1</v>
      </c>
      <c r="H17" s="8">
        <v>108</v>
      </c>
    </row>
    <row r="18" spans="1:8" s="9" customFormat="1" ht="50" customHeight="1">
      <c r="A18" s="8" t="s">
        <v>10</v>
      </c>
      <c r="B18" s="21" t="s">
        <v>243</v>
      </c>
      <c r="C18" s="8" t="s">
        <v>66</v>
      </c>
      <c r="D18" s="8" t="s">
        <v>95</v>
      </c>
      <c r="E18" s="8" t="s">
        <v>385</v>
      </c>
      <c r="F18" s="8" t="s">
        <v>384</v>
      </c>
      <c r="G18" s="8">
        <v>2</v>
      </c>
      <c r="H18" s="8">
        <v>111</v>
      </c>
    </row>
    <row r="19" spans="1:8" s="9" customFormat="1" ht="50" customHeight="1">
      <c r="A19" s="8" t="s">
        <v>10</v>
      </c>
      <c r="B19" s="21">
        <v>18</v>
      </c>
      <c r="C19" s="8" t="s">
        <v>66</v>
      </c>
      <c r="D19" s="8" t="s">
        <v>168</v>
      </c>
      <c r="E19" s="8" t="s">
        <v>388</v>
      </c>
      <c r="F19" s="8" t="s">
        <v>137</v>
      </c>
      <c r="G19" s="8">
        <v>1</v>
      </c>
      <c r="H19" s="8">
        <v>33</v>
      </c>
    </row>
    <row r="20" spans="1:8" s="9" customFormat="1" ht="50" customHeight="1">
      <c r="A20" s="8" t="s">
        <v>10</v>
      </c>
      <c r="B20" s="21">
        <v>3</v>
      </c>
      <c r="C20" s="8" t="s">
        <v>67</v>
      </c>
      <c r="D20" s="8" t="s">
        <v>70</v>
      </c>
      <c r="E20" s="8" t="s">
        <v>394</v>
      </c>
      <c r="F20" s="8" t="s">
        <v>389</v>
      </c>
      <c r="G20" s="8">
        <v>1</v>
      </c>
      <c r="H20" s="8">
        <v>8</v>
      </c>
    </row>
    <row r="21" spans="1:8" s="9" customFormat="1" ht="50" customHeight="1">
      <c r="A21" s="8" t="s">
        <v>10</v>
      </c>
      <c r="B21" s="21">
        <v>5</v>
      </c>
      <c r="C21" s="8" t="s">
        <v>67</v>
      </c>
      <c r="D21" s="8" t="s">
        <v>84</v>
      </c>
      <c r="E21" s="8" t="s">
        <v>395</v>
      </c>
      <c r="F21" s="8" t="s">
        <v>390</v>
      </c>
      <c r="G21" s="8">
        <v>1</v>
      </c>
      <c r="H21" s="8">
        <v>72</v>
      </c>
    </row>
    <row r="22" spans="1:8" s="9" customFormat="1" ht="50" customHeight="1">
      <c r="A22" s="8" t="s">
        <v>10</v>
      </c>
      <c r="B22" s="21">
        <v>6</v>
      </c>
      <c r="C22" s="8" t="s">
        <v>67</v>
      </c>
      <c r="D22" s="8" t="s">
        <v>117</v>
      </c>
      <c r="E22" s="8" t="s">
        <v>396</v>
      </c>
      <c r="F22" s="8" t="s">
        <v>391</v>
      </c>
      <c r="G22" s="8">
        <v>1</v>
      </c>
      <c r="H22" s="8">
        <v>6</v>
      </c>
    </row>
    <row r="23" spans="1:8" s="9" customFormat="1" ht="50" customHeight="1">
      <c r="A23" s="8" t="s">
        <v>10</v>
      </c>
      <c r="B23" s="21">
        <v>10</v>
      </c>
      <c r="C23" s="8" t="s">
        <v>67</v>
      </c>
      <c r="D23" s="8" t="s">
        <v>70</v>
      </c>
      <c r="E23" s="8" t="s">
        <v>394</v>
      </c>
      <c r="F23" s="8" t="s">
        <v>389</v>
      </c>
      <c r="G23" s="8">
        <v>1</v>
      </c>
      <c r="H23" s="8">
        <v>7</v>
      </c>
    </row>
    <row r="24" spans="1:8" s="9" customFormat="1" ht="50" customHeight="1">
      <c r="A24" s="8" t="s">
        <v>10</v>
      </c>
      <c r="B24" s="21">
        <v>12</v>
      </c>
      <c r="C24" s="8" t="s">
        <v>67</v>
      </c>
      <c r="D24" s="8" t="s">
        <v>70</v>
      </c>
      <c r="E24" s="8" t="s">
        <v>397</v>
      </c>
      <c r="F24" s="8" t="s">
        <v>391</v>
      </c>
      <c r="G24" s="8">
        <v>1</v>
      </c>
      <c r="H24" s="8">
        <v>51</v>
      </c>
    </row>
    <row r="25" spans="1:8" s="9" customFormat="1" ht="50" customHeight="1">
      <c r="A25" s="8" t="s">
        <v>10</v>
      </c>
      <c r="B25" s="21">
        <v>18</v>
      </c>
      <c r="C25" s="8" t="s">
        <v>67</v>
      </c>
      <c r="D25" s="8" t="s">
        <v>70</v>
      </c>
      <c r="E25" s="8" t="s">
        <v>394</v>
      </c>
      <c r="F25" s="8" t="s">
        <v>389</v>
      </c>
      <c r="G25" s="8">
        <v>1</v>
      </c>
      <c r="H25" s="8">
        <v>8</v>
      </c>
    </row>
    <row r="26" spans="1:8" s="9" customFormat="1" ht="50" customHeight="1">
      <c r="A26" s="8" t="s">
        <v>10</v>
      </c>
      <c r="B26" s="21">
        <v>26</v>
      </c>
      <c r="C26" s="8" t="s">
        <v>67</v>
      </c>
      <c r="D26" s="8" t="s">
        <v>70</v>
      </c>
      <c r="E26" s="8" t="s">
        <v>394</v>
      </c>
      <c r="F26" s="8" t="s">
        <v>389</v>
      </c>
      <c r="G26" s="8">
        <v>1</v>
      </c>
      <c r="H26" s="8">
        <v>8</v>
      </c>
    </row>
    <row r="27" spans="1:8" s="9" customFormat="1" ht="50" customHeight="1">
      <c r="A27" s="8" t="s">
        <v>10</v>
      </c>
      <c r="B27" s="21">
        <v>31</v>
      </c>
      <c r="C27" s="8" t="s">
        <v>67</v>
      </c>
      <c r="D27" s="8" t="s">
        <v>70</v>
      </c>
      <c r="E27" s="8" t="s">
        <v>398</v>
      </c>
      <c r="F27" s="8" t="s">
        <v>392</v>
      </c>
      <c r="G27" s="8">
        <v>1</v>
      </c>
      <c r="H27" s="8">
        <v>7</v>
      </c>
    </row>
    <row r="28" spans="1:8" s="9" customFormat="1" ht="50" customHeight="1">
      <c r="A28" s="8" t="s">
        <v>10</v>
      </c>
      <c r="B28" s="21">
        <v>24</v>
      </c>
      <c r="C28" s="8" t="s">
        <v>67</v>
      </c>
      <c r="D28" s="8" t="s">
        <v>400</v>
      </c>
      <c r="E28" s="8" t="s">
        <v>399</v>
      </c>
      <c r="F28" s="8" t="s">
        <v>393</v>
      </c>
      <c r="G28" s="8">
        <v>1</v>
      </c>
      <c r="H28" s="8">
        <v>10</v>
      </c>
    </row>
    <row r="29" spans="1:8" s="9" customFormat="1" ht="50" customHeight="1">
      <c r="A29" s="8" t="s">
        <v>11</v>
      </c>
      <c r="B29" s="22" t="s">
        <v>138</v>
      </c>
      <c r="C29" s="8" t="s">
        <v>66</v>
      </c>
      <c r="D29" s="8" t="s">
        <v>70</v>
      </c>
      <c r="E29" s="8" t="s">
        <v>406</v>
      </c>
      <c r="F29" s="8" t="s">
        <v>401</v>
      </c>
      <c r="G29" s="8">
        <v>2</v>
      </c>
      <c r="H29" s="8">
        <v>80</v>
      </c>
    </row>
    <row r="30" spans="1:8" s="9" customFormat="1" ht="50" customHeight="1">
      <c r="A30" s="8" t="s">
        <v>11</v>
      </c>
      <c r="B30" s="23">
        <v>14</v>
      </c>
      <c r="C30" s="8" t="s">
        <v>66</v>
      </c>
      <c r="D30" s="8" t="s">
        <v>107</v>
      </c>
      <c r="E30" s="8" t="s">
        <v>407</v>
      </c>
      <c r="F30" s="8" t="s">
        <v>402</v>
      </c>
      <c r="G30" s="8">
        <v>1</v>
      </c>
      <c r="H30" s="8">
        <v>69</v>
      </c>
    </row>
    <row r="31" spans="1:8" s="9" customFormat="1" ht="50" customHeight="1">
      <c r="A31" s="8" t="s">
        <v>11</v>
      </c>
      <c r="B31" s="23" t="s">
        <v>255</v>
      </c>
      <c r="C31" s="8" t="s">
        <v>66</v>
      </c>
      <c r="D31" s="8" t="s">
        <v>95</v>
      </c>
      <c r="E31" s="8" t="s">
        <v>414</v>
      </c>
      <c r="F31" s="8" t="s">
        <v>403</v>
      </c>
      <c r="G31" s="8">
        <v>1</v>
      </c>
      <c r="H31" s="8">
        <v>111</v>
      </c>
    </row>
    <row r="32" spans="1:8" s="9" customFormat="1" ht="50" customHeight="1">
      <c r="A32" s="8" t="s">
        <v>11</v>
      </c>
      <c r="B32" s="23" t="s">
        <v>1072</v>
      </c>
      <c r="C32" s="8" t="s">
        <v>66</v>
      </c>
      <c r="D32" s="8" t="s">
        <v>107</v>
      </c>
      <c r="E32" s="8" t="s">
        <v>408</v>
      </c>
      <c r="F32" s="8" t="s">
        <v>404</v>
      </c>
      <c r="G32" s="8">
        <v>1</v>
      </c>
      <c r="H32" s="8">
        <v>135</v>
      </c>
    </row>
    <row r="33" spans="1:8" s="9" customFormat="1" ht="50" customHeight="1">
      <c r="A33" s="8" t="s">
        <v>11</v>
      </c>
      <c r="B33" s="23" t="s">
        <v>280</v>
      </c>
      <c r="C33" s="8" t="s">
        <v>66</v>
      </c>
      <c r="D33" s="8" t="s">
        <v>95</v>
      </c>
      <c r="E33" s="8" t="s">
        <v>414</v>
      </c>
      <c r="F33" s="8" t="s">
        <v>405</v>
      </c>
      <c r="G33" s="8">
        <v>2</v>
      </c>
      <c r="H33" s="8">
        <v>111</v>
      </c>
    </row>
    <row r="34" spans="1:8" s="9" customFormat="1" ht="50" customHeight="1">
      <c r="A34" s="8" t="s">
        <v>12</v>
      </c>
      <c r="B34" s="23" t="s">
        <v>460</v>
      </c>
      <c r="C34" s="8" t="s">
        <v>66</v>
      </c>
      <c r="D34" s="8" t="s">
        <v>95</v>
      </c>
      <c r="E34" s="8" t="s">
        <v>415</v>
      </c>
      <c r="F34" s="8" t="s">
        <v>409</v>
      </c>
      <c r="G34" s="8">
        <v>2</v>
      </c>
      <c r="H34" s="8">
        <v>111</v>
      </c>
    </row>
    <row r="35" spans="1:8" s="9" customFormat="1" ht="50" customHeight="1">
      <c r="A35" s="8" t="s">
        <v>12</v>
      </c>
      <c r="B35" s="23" t="s">
        <v>294</v>
      </c>
      <c r="C35" s="8" t="s">
        <v>66</v>
      </c>
      <c r="D35" s="8" t="s">
        <v>95</v>
      </c>
      <c r="E35" s="8" t="s">
        <v>416</v>
      </c>
      <c r="F35" s="8" t="s">
        <v>410</v>
      </c>
      <c r="G35" s="8">
        <v>2</v>
      </c>
      <c r="H35" s="8">
        <v>111</v>
      </c>
    </row>
    <row r="36" spans="1:8" s="9" customFormat="1" ht="50" customHeight="1">
      <c r="A36" s="8" t="s">
        <v>12</v>
      </c>
      <c r="B36" s="23" t="s">
        <v>116</v>
      </c>
      <c r="C36" s="8" t="s">
        <v>66</v>
      </c>
      <c r="D36" s="8" t="s">
        <v>95</v>
      </c>
      <c r="E36" s="8" t="s">
        <v>416</v>
      </c>
      <c r="F36" s="8" t="s">
        <v>411</v>
      </c>
      <c r="G36" s="8">
        <v>2</v>
      </c>
      <c r="H36" s="8">
        <v>111</v>
      </c>
    </row>
    <row r="37" spans="1:8" s="9" customFormat="1" ht="50" customHeight="1">
      <c r="A37" s="8" t="s">
        <v>12</v>
      </c>
      <c r="B37" s="21">
        <v>15</v>
      </c>
      <c r="C37" s="8" t="s">
        <v>66</v>
      </c>
      <c r="D37" s="8" t="s">
        <v>107</v>
      </c>
      <c r="E37" s="8" t="s">
        <v>417</v>
      </c>
      <c r="F37" s="8" t="s">
        <v>412</v>
      </c>
      <c r="G37" s="8">
        <v>1</v>
      </c>
      <c r="H37" s="8">
        <v>114</v>
      </c>
    </row>
    <row r="38" spans="1:8" s="9" customFormat="1" ht="50" customHeight="1">
      <c r="A38" s="8" t="s">
        <v>12</v>
      </c>
      <c r="B38" s="21">
        <v>23</v>
      </c>
      <c r="C38" s="8" t="s">
        <v>66</v>
      </c>
      <c r="D38" s="8" t="s">
        <v>107</v>
      </c>
      <c r="E38" s="8" t="s">
        <v>418</v>
      </c>
      <c r="F38" s="8" t="s">
        <v>413</v>
      </c>
      <c r="G38" s="8">
        <v>1</v>
      </c>
      <c r="H38" s="8">
        <v>76</v>
      </c>
    </row>
    <row r="39" spans="1:8" s="9" customFormat="1" ht="50" customHeight="1">
      <c r="A39" s="8" t="s">
        <v>12</v>
      </c>
      <c r="B39" s="21">
        <v>27</v>
      </c>
      <c r="C39" s="8" t="s">
        <v>66</v>
      </c>
      <c r="D39" s="8" t="s">
        <v>168</v>
      </c>
      <c r="E39" s="8" t="s">
        <v>110</v>
      </c>
      <c r="F39" s="8" t="s">
        <v>137</v>
      </c>
      <c r="G39" s="8">
        <v>1</v>
      </c>
      <c r="H39" s="8">
        <v>12</v>
      </c>
    </row>
    <row r="40" spans="1:8" s="9" customFormat="1" ht="50" customHeight="1">
      <c r="A40" s="8" t="s">
        <v>13</v>
      </c>
      <c r="B40" s="21">
        <v>9</v>
      </c>
      <c r="C40" s="8" t="s">
        <v>66</v>
      </c>
      <c r="D40" s="8" t="s">
        <v>84</v>
      </c>
      <c r="E40" s="8" t="s">
        <v>419</v>
      </c>
      <c r="F40" s="8" t="s">
        <v>432</v>
      </c>
      <c r="G40" s="8">
        <v>1</v>
      </c>
      <c r="H40" s="8">
        <v>37</v>
      </c>
    </row>
    <row r="41" spans="1:8" s="9" customFormat="1" ht="50" customHeight="1">
      <c r="A41" s="8" t="s">
        <v>13</v>
      </c>
      <c r="B41" s="21">
        <v>20</v>
      </c>
      <c r="C41" s="8" t="s">
        <v>66</v>
      </c>
      <c r="D41" s="8" t="s">
        <v>107</v>
      </c>
      <c r="E41" s="8" t="s">
        <v>420</v>
      </c>
      <c r="F41" s="8" t="s">
        <v>433</v>
      </c>
      <c r="G41" s="8">
        <v>1</v>
      </c>
      <c r="H41" s="8">
        <v>35</v>
      </c>
    </row>
    <row r="42" spans="1:8" s="9" customFormat="1" ht="50" customHeight="1">
      <c r="A42" s="8" t="s">
        <v>13</v>
      </c>
      <c r="B42" s="23" t="s">
        <v>461</v>
      </c>
      <c r="C42" s="8" t="s">
        <v>66</v>
      </c>
      <c r="D42" s="8" t="s">
        <v>80</v>
      </c>
      <c r="E42" s="8" t="s">
        <v>421</v>
      </c>
      <c r="F42" s="8" t="s">
        <v>434</v>
      </c>
      <c r="G42" s="8">
        <v>1</v>
      </c>
      <c r="H42" s="8"/>
    </row>
    <row r="43" spans="1:8" s="9" customFormat="1" ht="50" customHeight="1">
      <c r="A43" s="8" t="s">
        <v>13</v>
      </c>
      <c r="B43" s="23" t="s">
        <v>462</v>
      </c>
      <c r="C43" s="8" t="s">
        <v>66</v>
      </c>
      <c r="D43" s="8" t="s">
        <v>80</v>
      </c>
      <c r="E43" s="8" t="s">
        <v>422</v>
      </c>
      <c r="F43" s="8" t="s">
        <v>435</v>
      </c>
      <c r="G43" s="8">
        <v>1</v>
      </c>
      <c r="H43" s="8">
        <v>82</v>
      </c>
    </row>
    <row r="44" spans="1:8" s="9" customFormat="1" ht="50" customHeight="1">
      <c r="A44" s="8" t="s">
        <v>13</v>
      </c>
      <c r="B44" s="23" t="s">
        <v>463</v>
      </c>
      <c r="C44" s="8" t="s">
        <v>66</v>
      </c>
      <c r="D44" s="8" t="s">
        <v>80</v>
      </c>
      <c r="E44" s="8" t="s">
        <v>423</v>
      </c>
      <c r="F44" s="8" t="s">
        <v>436</v>
      </c>
      <c r="G44" s="8">
        <v>1</v>
      </c>
      <c r="H44" s="8">
        <v>82</v>
      </c>
    </row>
    <row r="45" spans="1:8" s="9" customFormat="1" ht="50" customHeight="1">
      <c r="A45" s="8" t="s">
        <v>13</v>
      </c>
      <c r="B45" s="21">
        <v>23</v>
      </c>
      <c r="C45" s="8" t="s">
        <v>66</v>
      </c>
      <c r="D45" s="8" t="s">
        <v>80</v>
      </c>
      <c r="E45" s="8" t="s">
        <v>424</v>
      </c>
      <c r="F45" s="8" t="s">
        <v>437</v>
      </c>
      <c r="G45" s="8">
        <v>1</v>
      </c>
      <c r="H45" s="8">
        <v>82</v>
      </c>
    </row>
    <row r="46" spans="1:8" s="9" customFormat="1" ht="50" customHeight="1">
      <c r="A46" s="8" t="s">
        <v>13</v>
      </c>
      <c r="B46" s="21">
        <v>23</v>
      </c>
      <c r="C46" s="8" t="s">
        <v>66</v>
      </c>
      <c r="D46" s="8" t="s">
        <v>80</v>
      </c>
      <c r="E46" s="8" t="s">
        <v>425</v>
      </c>
      <c r="F46" s="8" t="s">
        <v>438</v>
      </c>
      <c r="G46" s="8">
        <v>1</v>
      </c>
      <c r="H46" s="8">
        <v>82</v>
      </c>
    </row>
    <row r="47" spans="1:8" s="9" customFormat="1" ht="50" customHeight="1">
      <c r="A47" s="8" t="s">
        <v>13</v>
      </c>
      <c r="B47" s="21">
        <v>24</v>
      </c>
      <c r="C47" s="8" t="s">
        <v>66</v>
      </c>
      <c r="D47" s="8" t="s">
        <v>80</v>
      </c>
      <c r="E47" s="8" t="s">
        <v>426</v>
      </c>
      <c r="F47" s="8" t="s">
        <v>439</v>
      </c>
      <c r="G47" s="8">
        <v>1</v>
      </c>
      <c r="H47" s="8">
        <v>82</v>
      </c>
    </row>
    <row r="48" spans="1:8" s="9" customFormat="1" ht="50" customHeight="1">
      <c r="A48" s="8" t="s">
        <v>13</v>
      </c>
      <c r="B48" s="23" t="s">
        <v>464</v>
      </c>
      <c r="C48" s="8" t="s">
        <v>66</v>
      </c>
      <c r="D48" s="8" t="s">
        <v>80</v>
      </c>
      <c r="E48" s="8" t="s">
        <v>427</v>
      </c>
      <c r="F48" s="8" t="s">
        <v>440</v>
      </c>
      <c r="G48" s="8">
        <v>1</v>
      </c>
      <c r="H48" s="8">
        <v>82</v>
      </c>
    </row>
    <row r="49" spans="1:8" s="9" customFormat="1" ht="50" customHeight="1">
      <c r="A49" s="8" t="s">
        <v>13</v>
      </c>
      <c r="B49" s="23" t="s">
        <v>465</v>
      </c>
      <c r="C49" s="8" t="s">
        <v>66</v>
      </c>
      <c r="D49" s="8" t="s">
        <v>95</v>
      </c>
      <c r="E49" s="8" t="s">
        <v>428</v>
      </c>
      <c r="F49" s="8" t="s">
        <v>441</v>
      </c>
      <c r="G49" s="8">
        <v>2</v>
      </c>
      <c r="H49" s="8">
        <v>100</v>
      </c>
    </row>
    <row r="50" spans="1:8" s="9" customFormat="1" ht="50" customHeight="1">
      <c r="A50" s="8" t="s">
        <v>13</v>
      </c>
      <c r="B50" s="23" t="s">
        <v>466</v>
      </c>
      <c r="C50" s="8" t="s">
        <v>66</v>
      </c>
      <c r="D50" s="8" t="s">
        <v>95</v>
      </c>
      <c r="E50" s="8" t="s">
        <v>429</v>
      </c>
      <c r="F50" s="8" t="s">
        <v>442</v>
      </c>
      <c r="G50" s="8">
        <v>2</v>
      </c>
      <c r="H50" s="8">
        <v>100</v>
      </c>
    </row>
    <row r="51" spans="1:8" s="9" customFormat="1" ht="50" customHeight="1">
      <c r="A51" s="8" t="s">
        <v>13</v>
      </c>
      <c r="B51" s="23" t="s">
        <v>241</v>
      </c>
      <c r="C51" s="8" t="s">
        <v>66</v>
      </c>
      <c r="D51" s="8" t="s">
        <v>95</v>
      </c>
      <c r="E51" s="8" t="s">
        <v>430</v>
      </c>
      <c r="F51" s="8" t="s">
        <v>443</v>
      </c>
      <c r="G51" s="8">
        <v>2</v>
      </c>
      <c r="H51" s="8">
        <v>100</v>
      </c>
    </row>
    <row r="52" spans="1:8" s="9" customFormat="1" ht="50" customHeight="1">
      <c r="A52" s="8" t="s">
        <v>13</v>
      </c>
      <c r="B52" s="21">
        <v>25</v>
      </c>
      <c r="C52" s="8" t="s">
        <v>66</v>
      </c>
      <c r="D52" s="8" t="s">
        <v>107</v>
      </c>
      <c r="E52" s="8" t="s">
        <v>431</v>
      </c>
      <c r="F52" s="8" t="s">
        <v>444</v>
      </c>
      <c r="G52" s="8">
        <v>1</v>
      </c>
      <c r="H52" s="8">
        <v>48</v>
      </c>
    </row>
    <row r="53" spans="1:8" s="9" customFormat="1" ht="50" customHeight="1">
      <c r="A53" s="8" t="s">
        <v>13</v>
      </c>
      <c r="B53" s="21">
        <v>4</v>
      </c>
      <c r="C53" s="8" t="s">
        <v>66</v>
      </c>
      <c r="D53" s="8" t="s">
        <v>446</v>
      </c>
      <c r="E53" s="8" t="s">
        <v>445</v>
      </c>
      <c r="F53" s="8" t="s">
        <v>274</v>
      </c>
      <c r="G53" s="8">
        <v>1</v>
      </c>
      <c r="H53" s="8">
        <v>40</v>
      </c>
    </row>
    <row r="54" spans="1:8" s="9" customFormat="1" ht="50" customHeight="1">
      <c r="A54" s="8" t="s">
        <v>13</v>
      </c>
      <c r="B54" s="21">
        <v>16</v>
      </c>
      <c r="C54" s="8" t="s">
        <v>67</v>
      </c>
      <c r="D54" s="8" t="s">
        <v>107</v>
      </c>
      <c r="E54" s="8" t="s">
        <v>451</v>
      </c>
      <c r="F54" s="8" t="s">
        <v>448</v>
      </c>
      <c r="G54" s="8">
        <v>1</v>
      </c>
      <c r="H54" s="8">
        <v>8</v>
      </c>
    </row>
    <row r="55" spans="1:8" s="9" customFormat="1" ht="50" customHeight="1">
      <c r="A55" s="8" t="s">
        <v>13</v>
      </c>
      <c r="B55" s="22" t="s">
        <v>467</v>
      </c>
      <c r="C55" s="8" t="s">
        <v>67</v>
      </c>
      <c r="D55" s="8" t="s">
        <v>107</v>
      </c>
      <c r="E55" s="8" t="s">
        <v>450</v>
      </c>
      <c r="F55" s="8" t="s">
        <v>448</v>
      </c>
      <c r="G55" s="8">
        <v>1</v>
      </c>
      <c r="H55" s="8">
        <v>16</v>
      </c>
    </row>
    <row r="56" spans="1:8" s="9" customFormat="1" ht="50" customHeight="1">
      <c r="A56" s="8" t="s">
        <v>13</v>
      </c>
      <c r="B56" s="22" t="s">
        <v>463</v>
      </c>
      <c r="C56" s="8" t="s">
        <v>67</v>
      </c>
      <c r="D56" s="8" t="s">
        <v>156</v>
      </c>
      <c r="E56" s="8" t="s">
        <v>447</v>
      </c>
      <c r="F56" s="8" t="s">
        <v>449</v>
      </c>
      <c r="G56" s="8">
        <v>1</v>
      </c>
      <c r="H56" s="8">
        <v>3</v>
      </c>
    </row>
    <row r="57" spans="1:8" s="9" customFormat="1" ht="50" customHeight="1">
      <c r="A57" s="8" t="s">
        <v>14</v>
      </c>
      <c r="B57" s="22" t="s">
        <v>468</v>
      </c>
      <c r="C57" s="8" t="s">
        <v>66</v>
      </c>
      <c r="D57" s="8" t="s">
        <v>107</v>
      </c>
      <c r="E57" s="8" t="s">
        <v>452</v>
      </c>
      <c r="F57" s="8" t="s">
        <v>455</v>
      </c>
      <c r="G57" s="8">
        <v>1</v>
      </c>
      <c r="H57" s="8">
        <v>38</v>
      </c>
    </row>
    <row r="58" spans="1:8" s="9" customFormat="1" ht="50" customHeight="1">
      <c r="A58" s="8" t="s">
        <v>14</v>
      </c>
      <c r="B58" s="22" t="s">
        <v>469</v>
      </c>
      <c r="C58" s="8" t="s">
        <v>66</v>
      </c>
      <c r="D58" s="8" t="s">
        <v>95</v>
      </c>
      <c r="E58" s="8" t="s">
        <v>453</v>
      </c>
      <c r="F58" s="8" t="s">
        <v>456</v>
      </c>
      <c r="G58" s="8">
        <v>2</v>
      </c>
      <c r="H58" s="8">
        <v>110</v>
      </c>
    </row>
    <row r="59" spans="1:8" s="9" customFormat="1" ht="50" customHeight="1">
      <c r="A59" s="8" t="s">
        <v>14</v>
      </c>
      <c r="B59" s="22" t="s">
        <v>470</v>
      </c>
      <c r="C59" s="8" t="s">
        <v>66</v>
      </c>
      <c r="D59" s="8" t="s">
        <v>95</v>
      </c>
      <c r="E59" s="8" t="s">
        <v>454</v>
      </c>
      <c r="F59" s="8" t="s">
        <v>457</v>
      </c>
      <c r="G59" s="8">
        <v>2</v>
      </c>
      <c r="H59" s="8">
        <v>110</v>
      </c>
    </row>
    <row r="60" spans="1:8" s="9" customFormat="1" ht="50" customHeight="1">
      <c r="A60" s="8" t="s">
        <v>14</v>
      </c>
      <c r="B60" s="21" t="s">
        <v>468</v>
      </c>
      <c r="C60" s="8" t="s">
        <v>67</v>
      </c>
      <c r="D60" s="8" t="s">
        <v>107</v>
      </c>
      <c r="E60" s="8" t="s">
        <v>459</v>
      </c>
      <c r="F60" s="8" t="s">
        <v>458</v>
      </c>
      <c r="G60" s="8">
        <v>1</v>
      </c>
      <c r="H60" s="8">
        <v>3</v>
      </c>
    </row>
    <row r="61" spans="1:8" s="9" customFormat="1" ht="50" customHeight="1">
      <c r="A61" s="8" t="s">
        <v>15</v>
      </c>
      <c r="B61" s="21" t="s">
        <v>165</v>
      </c>
      <c r="C61" s="8" t="s">
        <v>66</v>
      </c>
      <c r="D61" s="8" t="s">
        <v>95</v>
      </c>
      <c r="E61" s="8" t="s">
        <v>545</v>
      </c>
      <c r="F61" s="8" t="s">
        <v>546</v>
      </c>
      <c r="G61" s="8">
        <v>2</v>
      </c>
      <c r="H61" s="8">
        <v>110</v>
      </c>
    </row>
    <row r="62" spans="1:8" s="9" customFormat="1" ht="50" customHeight="1">
      <c r="A62" s="8" t="s">
        <v>15</v>
      </c>
      <c r="B62" s="21">
        <v>13</v>
      </c>
      <c r="C62" s="8" t="s">
        <v>66</v>
      </c>
      <c r="D62" s="8" t="s">
        <v>146</v>
      </c>
      <c r="E62" s="8" t="s">
        <v>547</v>
      </c>
      <c r="F62" s="8" t="s">
        <v>548</v>
      </c>
      <c r="G62" s="8">
        <v>1</v>
      </c>
      <c r="H62" s="8">
        <v>40</v>
      </c>
    </row>
    <row r="63" spans="1:8" s="9" customFormat="1" ht="50" customHeight="1">
      <c r="A63" s="8" t="s">
        <v>15</v>
      </c>
      <c r="B63" s="21">
        <v>19</v>
      </c>
      <c r="C63" s="8" t="s">
        <v>66</v>
      </c>
      <c r="D63" s="8" t="s">
        <v>107</v>
      </c>
      <c r="E63" s="8" t="s">
        <v>553</v>
      </c>
      <c r="F63" s="8" t="s">
        <v>549</v>
      </c>
      <c r="G63" s="8">
        <v>1</v>
      </c>
      <c r="H63" s="8">
        <v>40</v>
      </c>
    </row>
    <row r="64" spans="1:8" s="9" customFormat="1" ht="65">
      <c r="A64" s="8" t="s">
        <v>15</v>
      </c>
      <c r="B64" s="21">
        <v>20</v>
      </c>
      <c r="C64" s="8" t="s">
        <v>66</v>
      </c>
      <c r="D64" s="8" t="s">
        <v>107</v>
      </c>
      <c r="E64" s="8" t="s">
        <v>554</v>
      </c>
      <c r="F64" s="8" t="s">
        <v>550</v>
      </c>
      <c r="G64" s="8">
        <v>1</v>
      </c>
      <c r="H64" s="8">
        <v>37</v>
      </c>
    </row>
    <row r="65" spans="1:8" s="9" customFormat="1" ht="50" customHeight="1">
      <c r="A65" s="8" t="s">
        <v>15</v>
      </c>
      <c r="B65" s="21" t="s">
        <v>366</v>
      </c>
      <c r="C65" s="8" t="s">
        <v>66</v>
      </c>
      <c r="D65" s="8" t="s">
        <v>95</v>
      </c>
      <c r="E65" s="8" t="s">
        <v>545</v>
      </c>
      <c r="F65" s="8" t="s">
        <v>551</v>
      </c>
      <c r="G65" s="8">
        <v>2</v>
      </c>
      <c r="H65" s="8">
        <v>110</v>
      </c>
    </row>
    <row r="66" spans="1:8" s="9" customFormat="1" ht="50" customHeight="1">
      <c r="A66" s="8" t="s">
        <v>15</v>
      </c>
      <c r="B66" s="21" t="s">
        <v>555</v>
      </c>
      <c r="C66" s="8" t="s">
        <v>66</v>
      </c>
      <c r="D66" s="8" t="s">
        <v>95</v>
      </c>
      <c r="E66" s="8" t="s">
        <v>545</v>
      </c>
      <c r="F66" s="8" t="s">
        <v>552</v>
      </c>
      <c r="G66" s="8">
        <v>2</v>
      </c>
      <c r="H66" s="8">
        <v>110</v>
      </c>
    </row>
    <row r="67" spans="1:8" s="9" customFormat="1" ht="50" customHeight="1">
      <c r="A67" s="8" t="s">
        <v>15</v>
      </c>
      <c r="B67" s="21">
        <v>24</v>
      </c>
      <c r="C67" s="8" t="s">
        <v>66</v>
      </c>
      <c r="D67" s="8" t="s">
        <v>95</v>
      </c>
      <c r="E67" s="8" t="s">
        <v>556</v>
      </c>
      <c r="F67" s="15" t="s">
        <v>1070</v>
      </c>
      <c r="G67" s="8">
        <v>1</v>
      </c>
      <c r="H67" s="8">
        <v>33</v>
      </c>
    </row>
    <row r="68" spans="1:8" s="9" customFormat="1" ht="50" customHeight="1">
      <c r="A68" s="8" t="s">
        <v>15</v>
      </c>
      <c r="B68" s="21">
        <v>25</v>
      </c>
      <c r="C68" s="8" t="s">
        <v>66</v>
      </c>
      <c r="D68" s="8" t="s">
        <v>95</v>
      </c>
      <c r="E68" s="8" t="s">
        <v>556</v>
      </c>
      <c r="F68" s="15" t="s">
        <v>1070</v>
      </c>
      <c r="G68" s="8">
        <v>1</v>
      </c>
      <c r="H68" s="8">
        <v>33</v>
      </c>
    </row>
    <row r="69" spans="1:8" s="9" customFormat="1" ht="50" customHeight="1">
      <c r="A69" s="8" t="s">
        <v>15</v>
      </c>
      <c r="B69" s="21">
        <v>26</v>
      </c>
      <c r="C69" s="8" t="s">
        <v>66</v>
      </c>
      <c r="D69" s="8" t="s">
        <v>95</v>
      </c>
      <c r="E69" s="8" t="s">
        <v>556</v>
      </c>
      <c r="F69" s="15" t="s">
        <v>1070</v>
      </c>
      <c r="G69" s="8">
        <v>1</v>
      </c>
      <c r="H69" s="8">
        <v>33</v>
      </c>
    </row>
    <row r="70" spans="1:8" s="9" customFormat="1" ht="50" customHeight="1">
      <c r="A70" s="8" t="s">
        <v>15</v>
      </c>
      <c r="B70" s="21">
        <v>27</v>
      </c>
      <c r="C70" s="8" t="s">
        <v>66</v>
      </c>
      <c r="D70" s="8" t="s">
        <v>95</v>
      </c>
      <c r="E70" s="8" t="s">
        <v>556</v>
      </c>
      <c r="F70" s="15" t="s">
        <v>1070</v>
      </c>
      <c r="G70" s="8">
        <v>1</v>
      </c>
      <c r="H70" s="8">
        <v>33</v>
      </c>
    </row>
    <row r="71" spans="1:8" s="9" customFormat="1" ht="50" customHeight="1">
      <c r="A71" s="8" t="s">
        <v>15</v>
      </c>
      <c r="B71" s="21">
        <v>28</v>
      </c>
      <c r="C71" s="8" t="s">
        <v>66</v>
      </c>
      <c r="D71" s="8" t="s">
        <v>95</v>
      </c>
      <c r="E71" s="8" t="s">
        <v>556</v>
      </c>
      <c r="F71" s="15" t="s">
        <v>1070</v>
      </c>
      <c r="G71" s="8">
        <v>1</v>
      </c>
      <c r="H71" s="8">
        <v>33</v>
      </c>
    </row>
    <row r="72" spans="1:8" s="9" customFormat="1" ht="50" customHeight="1">
      <c r="A72" s="8" t="s">
        <v>15</v>
      </c>
      <c r="B72" s="21">
        <v>25</v>
      </c>
      <c r="C72" s="8" t="s">
        <v>67</v>
      </c>
      <c r="D72" s="8" t="s">
        <v>80</v>
      </c>
      <c r="E72" s="8" t="s">
        <v>557</v>
      </c>
      <c r="F72" s="15" t="s">
        <v>1073</v>
      </c>
      <c r="G72" s="8">
        <v>1</v>
      </c>
      <c r="H72" s="8">
        <v>4</v>
      </c>
    </row>
    <row r="73" spans="1:8" s="9" customFormat="1" ht="50" customHeight="1">
      <c r="A73" s="8" t="s">
        <v>16</v>
      </c>
      <c r="B73" s="21" t="s">
        <v>188</v>
      </c>
      <c r="C73" s="8" t="s">
        <v>66</v>
      </c>
      <c r="D73" s="8" t="s">
        <v>70</v>
      </c>
      <c r="E73" s="8" t="s">
        <v>558</v>
      </c>
      <c r="F73" s="8" t="s">
        <v>559</v>
      </c>
      <c r="G73" s="8">
        <v>2</v>
      </c>
      <c r="H73" s="8">
        <v>78</v>
      </c>
    </row>
    <row r="74" spans="1:8" s="9" customFormat="1" ht="50" customHeight="1">
      <c r="A74" s="8" t="s">
        <v>16</v>
      </c>
      <c r="B74" s="21" t="s">
        <v>560</v>
      </c>
      <c r="C74" s="8" t="s">
        <v>66</v>
      </c>
      <c r="D74" s="8" t="s">
        <v>95</v>
      </c>
      <c r="E74" s="8" t="s">
        <v>545</v>
      </c>
      <c r="F74" s="8" t="s">
        <v>561</v>
      </c>
      <c r="G74" s="8">
        <v>2</v>
      </c>
      <c r="H74" s="8">
        <v>110</v>
      </c>
    </row>
    <row r="75" spans="1:8" s="9" customFormat="1" ht="50" customHeight="1">
      <c r="A75" s="8" t="s">
        <v>16</v>
      </c>
      <c r="B75" s="21" t="s">
        <v>189</v>
      </c>
      <c r="C75" s="8" t="s">
        <v>66</v>
      </c>
      <c r="D75" s="8" t="s">
        <v>95</v>
      </c>
      <c r="E75" s="8" t="s">
        <v>545</v>
      </c>
      <c r="F75" s="8" t="s">
        <v>563</v>
      </c>
      <c r="G75" s="8">
        <v>2</v>
      </c>
      <c r="H75" s="8">
        <v>110</v>
      </c>
    </row>
    <row r="76" spans="1:8" s="9" customFormat="1" ht="50" customHeight="1">
      <c r="A76" s="8" t="s">
        <v>16</v>
      </c>
      <c r="B76" s="21">
        <v>25</v>
      </c>
      <c r="C76" s="8" t="s">
        <v>66</v>
      </c>
      <c r="D76" s="8" t="s">
        <v>107</v>
      </c>
      <c r="E76" s="8" t="s">
        <v>564</v>
      </c>
      <c r="F76" s="8" t="s">
        <v>565</v>
      </c>
      <c r="G76" s="8">
        <v>1</v>
      </c>
      <c r="H76" s="8">
        <v>121</v>
      </c>
    </row>
    <row r="77" spans="1:8" s="9" customFormat="1" ht="50" customHeight="1">
      <c r="A77" s="8" t="s">
        <v>16</v>
      </c>
      <c r="B77" s="21">
        <v>30</v>
      </c>
      <c r="C77" s="8" t="s">
        <v>66</v>
      </c>
      <c r="D77" s="8" t="s">
        <v>107</v>
      </c>
      <c r="E77" s="8" t="s">
        <v>566</v>
      </c>
      <c r="F77" s="8" t="s">
        <v>567</v>
      </c>
      <c r="G77" s="8">
        <v>1</v>
      </c>
      <c r="H77" s="8">
        <v>50</v>
      </c>
    </row>
    <row r="78" spans="1:8" s="9" customFormat="1" ht="50" customHeight="1">
      <c r="A78" s="8" t="s">
        <v>16</v>
      </c>
      <c r="B78" s="21">
        <v>3</v>
      </c>
      <c r="C78" s="8" t="s">
        <v>66</v>
      </c>
      <c r="D78" s="8" t="s">
        <v>117</v>
      </c>
      <c r="E78" s="8" t="s">
        <v>568</v>
      </c>
      <c r="F78" s="15" t="s">
        <v>1070</v>
      </c>
      <c r="G78" s="8">
        <v>1</v>
      </c>
      <c r="H78" s="8">
        <v>97</v>
      </c>
    </row>
    <row r="79" spans="1:8" s="9" customFormat="1" ht="50" customHeight="1">
      <c r="A79" s="8" t="s">
        <v>16</v>
      </c>
      <c r="B79" s="21">
        <v>1</v>
      </c>
      <c r="C79" s="8" t="s">
        <v>67</v>
      </c>
      <c r="D79" s="8" t="s">
        <v>80</v>
      </c>
      <c r="E79" s="8" t="s">
        <v>569</v>
      </c>
      <c r="F79" s="15" t="s">
        <v>1073</v>
      </c>
      <c r="G79" s="8">
        <v>1</v>
      </c>
      <c r="H79" s="8">
        <v>5</v>
      </c>
    </row>
    <row r="80" spans="1:8" s="9" customFormat="1" ht="50" customHeight="1">
      <c r="A80" s="8" t="s">
        <v>16</v>
      </c>
      <c r="B80" s="21">
        <v>3</v>
      </c>
      <c r="C80" s="8" t="s">
        <v>67</v>
      </c>
      <c r="D80" s="8" t="s">
        <v>80</v>
      </c>
      <c r="E80" s="8" t="s">
        <v>569</v>
      </c>
      <c r="F80" s="15" t="s">
        <v>1073</v>
      </c>
      <c r="G80" s="8">
        <v>1</v>
      </c>
      <c r="H80" s="8">
        <v>5</v>
      </c>
    </row>
    <row r="81" spans="1:8" s="9" customFormat="1" ht="50" customHeight="1">
      <c r="A81" s="8" t="s">
        <v>16</v>
      </c>
      <c r="B81" s="21">
        <v>8</v>
      </c>
      <c r="C81" s="8" t="s">
        <v>67</v>
      </c>
      <c r="D81" s="8" t="s">
        <v>80</v>
      </c>
      <c r="E81" s="8" t="s">
        <v>569</v>
      </c>
      <c r="F81" s="15" t="s">
        <v>1073</v>
      </c>
      <c r="G81" s="8">
        <v>1</v>
      </c>
      <c r="H81" s="8">
        <v>5</v>
      </c>
    </row>
    <row r="82" spans="1:8" s="9" customFormat="1" ht="50" customHeight="1">
      <c r="A82" s="8" t="s">
        <v>16</v>
      </c>
      <c r="B82" s="21">
        <v>28</v>
      </c>
      <c r="C82" s="8" t="s">
        <v>67</v>
      </c>
      <c r="D82" s="8" t="s">
        <v>80</v>
      </c>
      <c r="E82" s="8" t="s">
        <v>569</v>
      </c>
      <c r="F82" s="15" t="s">
        <v>1073</v>
      </c>
      <c r="G82" s="8">
        <v>1</v>
      </c>
      <c r="H82" s="8">
        <v>5</v>
      </c>
    </row>
    <row r="83" spans="1:8" s="9" customFormat="1" ht="50" customHeight="1">
      <c r="A83" s="8" t="s">
        <v>16</v>
      </c>
      <c r="B83" s="21">
        <v>29</v>
      </c>
      <c r="C83" s="8" t="s">
        <v>67</v>
      </c>
      <c r="D83" s="8" t="s">
        <v>80</v>
      </c>
      <c r="E83" s="8" t="s">
        <v>569</v>
      </c>
      <c r="F83" s="15" t="s">
        <v>1073</v>
      </c>
      <c r="G83" s="8">
        <v>1</v>
      </c>
      <c r="H83" s="8">
        <v>5</v>
      </c>
    </row>
    <row r="84" spans="1:8" s="9" customFormat="1" ht="50" customHeight="1">
      <c r="A84" s="8" t="s">
        <v>17</v>
      </c>
      <c r="B84" s="21">
        <v>2</v>
      </c>
      <c r="C84" s="8" t="s">
        <v>66</v>
      </c>
      <c r="D84" s="8" t="s">
        <v>107</v>
      </c>
      <c r="E84" s="8" t="s">
        <v>570</v>
      </c>
      <c r="F84" s="8" t="s">
        <v>571</v>
      </c>
      <c r="G84" s="8">
        <v>1</v>
      </c>
      <c r="H84" s="8">
        <v>57</v>
      </c>
    </row>
    <row r="85" spans="1:8" s="9" customFormat="1" ht="50" customHeight="1">
      <c r="A85" s="8" t="s">
        <v>17</v>
      </c>
      <c r="B85" s="21">
        <v>2</v>
      </c>
      <c r="C85" s="8" t="s">
        <v>66</v>
      </c>
      <c r="D85" s="8" t="s">
        <v>107</v>
      </c>
      <c r="E85" s="8" t="s">
        <v>572</v>
      </c>
      <c r="F85" s="8" t="s">
        <v>573</v>
      </c>
      <c r="G85" s="8">
        <v>1</v>
      </c>
      <c r="H85" s="8">
        <v>39</v>
      </c>
    </row>
    <row r="86" spans="1:8" s="9" customFormat="1" ht="50" customHeight="1">
      <c r="A86" s="8" t="s">
        <v>17</v>
      </c>
      <c r="B86" s="21">
        <v>9</v>
      </c>
      <c r="C86" s="8" t="s">
        <v>66</v>
      </c>
      <c r="D86" s="8" t="s">
        <v>80</v>
      </c>
      <c r="E86" s="8" t="s">
        <v>574</v>
      </c>
      <c r="F86" s="8" t="s">
        <v>575</v>
      </c>
      <c r="G86" s="8">
        <v>1</v>
      </c>
      <c r="H86" s="8">
        <v>110</v>
      </c>
    </row>
    <row r="87" spans="1:8" s="9" customFormat="1" ht="50" customHeight="1">
      <c r="A87" s="8" t="s">
        <v>17</v>
      </c>
      <c r="B87" s="21">
        <v>12</v>
      </c>
      <c r="C87" s="8" t="s">
        <v>66</v>
      </c>
      <c r="D87" s="8" t="s">
        <v>80</v>
      </c>
      <c r="E87" s="8" t="s">
        <v>574</v>
      </c>
      <c r="F87" s="8" t="s">
        <v>576</v>
      </c>
      <c r="G87" s="8">
        <v>1</v>
      </c>
      <c r="H87" s="8">
        <v>110</v>
      </c>
    </row>
    <row r="88" spans="1:8" s="9" customFormat="1" ht="50" customHeight="1">
      <c r="A88" s="8" t="s">
        <v>17</v>
      </c>
      <c r="B88" s="21">
        <v>13</v>
      </c>
      <c r="C88" s="8" t="s">
        <v>66</v>
      </c>
      <c r="D88" s="8" t="s">
        <v>80</v>
      </c>
      <c r="E88" s="8" t="s">
        <v>574</v>
      </c>
      <c r="F88" s="8" t="s">
        <v>577</v>
      </c>
      <c r="G88" s="8">
        <v>1</v>
      </c>
      <c r="H88" s="8">
        <v>110</v>
      </c>
    </row>
    <row r="89" spans="1:8" s="9" customFormat="1" ht="50" customHeight="1">
      <c r="A89" s="8" t="s">
        <v>17</v>
      </c>
      <c r="B89" s="21">
        <v>14</v>
      </c>
      <c r="C89" s="8" t="s">
        <v>66</v>
      </c>
      <c r="D89" s="8" t="s">
        <v>80</v>
      </c>
      <c r="E89" s="8" t="s">
        <v>574</v>
      </c>
      <c r="F89" s="8" t="s">
        <v>577</v>
      </c>
      <c r="G89" s="8">
        <v>1</v>
      </c>
      <c r="H89" s="8">
        <v>110</v>
      </c>
    </row>
    <row r="90" spans="1:8" s="9" customFormat="1" ht="50" customHeight="1">
      <c r="A90" s="8" t="s">
        <v>17</v>
      </c>
      <c r="B90" s="21">
        <v>14</v>
      </c>
      <c r="C90" s="8" t="s">
        <v>66</v>
      </c>
      <c r="D90" s="8" t="s">
        <v>400</v>
      </c>
      <c r="E90" s="8" t="s">
        <v>578</v>
      </c>
      <c r="F90" s="8" t="s">
        <v>577</v>
      </c>
      <c r="G90" s="8">
        <v>1</v>
      </c>
      <c r="H90" s="8">
        <v>91</v>
      </c>
    </row>
    <row r="91" spans="1:8" s="9" customFormat="1" ht="50" customHeight="1">
      <c r="A91" s="8" t="s">
        <v>17</v>
      </c>
      <c r="B91" s="21">
        <v>15</v>
      </c>
      <c r="C91" s="8" t="s">
        <v>66</v>
      </c>
      <c r="D91" s="8" t="s">
        <v>80</v>
      </c>
      <c r="E91" s="8" t="s">
        <v>574</v>
      </c>
      <c r="F91" s="8" t="s">
        <v>579</v>
      </c>
      <c r="G91" s="8">
        <v>1</v>
      </c>
      <c r="H91" s="8">
        <v>110</v>
      </c>
    </row>
    <row r="92" spans="1:8" s="9" customFormat="1" ht="50" customHeight="1">
      <c r="A92" s="8" t="s">
        <v>17</v>
      </c>
      <c r="B92" s="21">
        <v>16</v>
      </c>
      <c r="C92" s="8" t="s">
        <v>66</v>
      </c>
      <c r="D92" s="8" t="s">
        <v>80</v>
      </c>
      <c r="E92" s="8" t="s">
        <v>574</v>
      </c>
      <c r="F92" s="8" t="s">
        <v>580</v>
      </c>
      <c r="G92" s="8">
        <v>1</v>
      </c>
      <c r="H92" s="8">
        <v>110</v>
      </c>
    </row>
    <row r="93" spans="1:8" s="9" customFormat="1" ht="50" customHeight="1">
      <c r="A93" s="8" t="s">
        <v>17</v>
      </c>
      <c r="B93" s="21">
        <v>17</v>
      </c>
      <c r="C93" s="8" t="s">
        <v>66</v>
      </c>
      <c r="D93" s="8" t="s">
        <v>80</v>
      </c>
      <c r="E93" s="8" t="s">
        <v>574</v>
      </c>
      <c r="F93" s="8" t="s">
        <v>581</v>
      </c>
      <c r="G93" s="8">
        <v>1</v>
      </c>
      <c r="H93" s="8">
        <v>110</v>
      </c>
    </row>
    <row r="94" spans="1:8" s="9" customFormat="1" ht="50" customHeight="1">
      <c r="A94" s="8" t="s">
        <v>17</v>
      </c>
      <c r="B94" s="21">
        <v>29</v>
      </c>
      <c r="C94" s="8" t="s">
        <v>66</v>
      </c>
      <c r="D94" s="8" t="s">
        <v>107</v>
      </c>
      <c r="E94" s="8" t="s">
        <v>582</v>
      </c>
      <c r="F94" s="8" t="s">
        <v>583</v>
      </c>
      <c r="G94" s="8">
        <v>1</v>
      </c>
      <c r="H94" s="8">
        <v>43</v>
      </c>
    </row>
    <row r="95" spans="1:8" s="9" customFormat="1" ht="50" customHeight="1">
      <c r="A95" s="8" t="s">
        <v>17</v>
      </c>
      <c r="B95" s="21">
        <v>30</v>
      </c>
      <c r="C95" s="8" t="s">
        <v>66</v>
      </c>
      <c r="D95" s="8" t="s">
        <v>95</v>
      </c>
      <c r="E95" s="8" t="s">
        <v>545</v>
      </c>
      <c r="F95" s="8" t="s">
        <v>584</v>
      </c>
      <c r="G95" s="8">
        <v>1</v>
      </c>
      <c r="H95" s="8">
        <v>110</v>
      </c>
    </row>
    <row r="96" spans="1:8" s="9" customFormat="1" ht="50" customHeight="1">
      <c r="A96" s="8" t="s">
        <v>17</v>
      </c>
      <c r="B96" s="21">
        <v>30</v>
      </c>
      <c r="C96" s="8" t="s">
        <v>66</v>
      </c>
      <c r="D96" s="8" t="s">
        <v>107</v>
      </c>
      <c r="E96" s="8" t="s">
        <v>585</v>
      </c>
      <c r="F96" s="8" t="s">
        <v>586</v>
      </c>
      <c r="G96" s="8">
        <v>1</v>
      </c>
      <c r="H96" s="8">
        <v>70</v>
      </c>
    </row>
    <row r="97" spans="1:8" s="9" customFormat="1" ht="50" customHeight="1">
      <c r="A97" s="8" t="s">
        <v>17</v>
      </c>
      <c r="B97" s="21">
        <v>31</v>
      </c>
      <c r="C97" s="8" t="s">
        <v>66</v>
      </c>
      <c r="D97" s="8" t="s">
        <v>95</v>
      </c>
      <c r="E97" s="8" t="s">
        <v>545</v>
      </c>
      <c r="F97" s="8" t="s">
        <v>552</v>
      </c>
      <c r="G97" s="8">
        <v>1</v>
      </c>
      <c r="H97" s="8">
        <v>110</v>
      </c>
    </row>
    <row r="98" spans="1:8" s="9" customFormat="1" ht="50" customHeight="1">
      <c r="A98" s="8" t="s">
        <v>17</v>
      </c>
      <c r="B98" s="21">
        <v>23</v>
      </c>
      <c r="C98" s="8" t="s">
        <v>66</v>
      </c>
      <c r="D98" s="8" t="s">
        <v>84</v>
      </c>
      <c r="E98" s="8" t="s">
        <v>587</v>
      </c>
      <c r="F98" s="8" t="s">
        <v>588</v>
      </c>
      <c r="G98" s="8">
        <v>1</v>
      </c>
      <c r="H98" s="8">
        <v>280</v>
      </c>
    </row>
    <row r="99" spans="1:8" s="9" customFormat="1" ht="50" customHeight="1">
      <c r="A99" s="8" t="s">
        <v>17</v>
      </c>
      <c r="B99" s="21">
        <v>26</v>
      </c>
      <c r="C99" s="8" t="s">
        <v>66</v>
      </c>
      <c r="D99" s="8" t="s">
        <v>84</v>
      </c>
      <c r="E99" s="8" t="s">
        <v>587</v>
      </c>
      <c r="F99" s="8" t="s">
        <v>588</v>
      </c>
      <c r="G99" s="8">
        <v>1</v>
      </c>
      <c r="H99" s="8">
        <v>100</v>
      </c>
    </row>
    <row r="100" spans="1:8" s="9" customFormat="1" ht="50" customHeight="1">
      <c r="A100" s="8" t="s">
        <v>17</v>
      </c>
      <c r="B100" s="21">
        <v>29</v>
      </c>
      <c r="C100" s="8" t="s">
        <v>66</v>
      </c>
      <c r="D100" s="8" t="s">
        <v>84</v>
      </c>
      <c r="E100" s="8" t="s">
        <v>589</v>
      </c>
      <c r="F100" s="8" t="s">
        <v>588</v>
      </c>
      <c r="G100" s="8">
        <v>1</v>
      </c>
      <c r="H100" s="8">
        <v>30</v>
      </c>
    </row>
    <row r="101" spans="1:8" s="9" customFormat="1" ht="50" customHeight="1">
      <c r="A101" s="8" t="s">
        <v>17</v>
      </c>
      <c r="B101" s="21" t="s">
        <v>590</v>
      </c>
      <c r="C101" s="8" t="s">
        <v>67</v>
      </c>
      <c r="D101" s="8" t="s">
        <v>591</v>
      </c>
      <c r="E101" s="8" t="s">
        <v>592</v>
      </c>
      <c r="F101" s="15" t="s">
        <v>1070</v>
      </c>
      <c r="G101" s="8">
        <v>1</v>
      </c>
      <c r="H101" s="8">
        <v>0</v>
      </c>
    </row>
    <row r="102" spans="1:8" s="9" customFormat="1" ht="50" customHeight="1">
      <c r="A102" s="8" t="s">
        <v>18</v>
      </c>
      <c r="B102" s="21">
        <v>10</v>
      </c>
      <c r="C102" s="8" t="s">
        <v>66</v>
      </c>
      <c r="D102" s="8" t="s">
        <v>168</v>
      </c>
      <c r="E102" s="15" t="s">
        <v>1070</v>
      </c>
      <c r="F102" s="8" t="s">
        <v>588</v>
      </c>
      <c r="G102" s="8">
        <v>1</v>
      </c>
      <c r="H102" s="8">
        <v>47</v>
      </c>
    </row>
    <row r="103" spans="1:8" s="9" customFormat="1" ht="50" customHeight="1">
      <c r="A103" s="8" t="s">
        <v>18</v>
      </c>
      <c r="B103" s="21">
        <v>11</v>
      </c>
      <c r="C103" s="8" t="s">
        <v>66</v>
      </c>
      <c r="D103" s="8" t="s">
        <v>168</v>
      </c>
      <c r="E103" s="15" t="s">
        <v>1070</v>
      </c>
      <c r="F103" s="8" t="s">
        <v>588</v>
      </c>
      <c r="G103" s="8">
        <v>1</v>
      </c>
      <c r="H103" s="8">
        <v>35</v>
      </c>
    </row>
    <row r="104" spans="1:8" s="9" customFormat="1" ht="50" customHeight="1">
      <c r="A104" s="8" t="s">
        <v>18</v>
      </c>
      <c r="B104" s="21">
        <v>13</v>
      </c>
      <c r="C104" s="8" t="s">
        <v>66</v>
      </c>
      <c r="D104" s="8" t="s">
        <v>245</v>
      </c>
      <c r="E104" s="8" t="s">
        <v>593</v>
      </c>
      <c r="F104" s="8" t="s">
        <v>594</v>
      </c>
      <c r="G104" s="8">
        <v>1</v>
      </c>
      <c r="H104" s="8">
        <v>84</v>
      </c>
    </row>
    <row r="105" spans="1:8" s="9" customFormat="1" ht="50" customHeight="1">
      <c r="A105" s="8" t="s">
        <v>18</v>
      </c>
      <c r="B105" s="21">
        <v>19</v>
      </c>
      <c r="C105" s="8" t="s">
        <v>66</v>
      </c>
      <c r="D105" s="8" t="s">
        <v>84</v>
      </c>
      <c r="E105" s="8" t="s">
        <v>595</v>
      </c>
      <c r="F105" s="8" t="s">
        <v>588</v>
      </c>
      <c r="G105" s="8">
        <v>1</v>
      </c>
      <c r="H105" s="8">
        <v>27</v>
      </c>
    </row>
    <row r="106" spans="1:8" s="9" customFormat="1" ht="50" customHeight="1">
      <c r="A106" s="8" t="s">
        <v>18</v>
      </c>
      <c r="B106" s="21">
        <v>9</v>
      </c>
      <c r="C106" s="8" t="s">
        <v>66</v>
      </c>
      <c r="D106" s="8" t="s">
        <v>245</v>
      </c>
      <c r="E106" s="8" t="s">
        <v>596</v>
      </c>
      <c r="F106" s="8" t="s">
        <v>597</v>
      </c>
      <c r="G106" s="8">
        <v>1</v>
      </c>
      <c r="H106" s="8">
        <v>60</v>
      </c>
    </row>
    <row r="107" spans="1:8" s="9" customFormat="1" ht="50" customHeight="1">
      <c r="A107" s="8" t="s">
        <v>18</v>
      </c>
      <c r="B107" s="21">
        <v>11</v>
      </c>
      <c r="C107" s="8" t="s">
        <v>66</v>
      </c>
      <c r="D107" s="8" t="s">
        <v>245</v>
      </c>
      <c r="E107" s="8" t="s">
        <v>596</v>
      </c>
      <c r="F107" s="8" t="s">
        <v>598</v>
      </c>
      <c r="G107" s="8">
        <v>1</v>
      </c>
      <c r="H107" s="8">
        <v>55</v>
      </c>
    </row>
    <row r="108" spans="1:8" s="9" customFormat="1" ht="50" customHeight="1">
      <c r="A108" s="8" t="s">
        <v>18</v>
      </c>
      <c r="B108" s="21">
        <v>18</v>
      </c>
      <c r="C108" s="8" t="s">
        <v>66</v>
      </c>
      <c r="D108" s="8" t="s">
        <v>245</v>
      </c>
      <c r="E108" s="8" t="s">
        <v>596</v>
      </c>
      <c r="F108" s="8" t="s">
        <v>599</v>
      </c>
      <c r="G108" s="8">
        <v>1</v>
      </c>
      <c r="H108" s="8">
        <v>50</v>
      </c>
    </row>
    <row r="109" spans="1:8" s="9" customFormat="1" ht="50" customHeight="1">
      <c r="A109" s="8" t="s">
        <v>18</v>
      </c>
      <c r="B109" s="21">
        <v>19</v>
      </c>
      <c r="C109" s="8" t="s">
        <v>66</v>
      </c>
      <c r="D109" s="8" t="s">
        <v>107</v>
      </c>
      <c r="E109" s="8" t="s">
        <v>600</v>
      </c>
      <c r="F109" s="8" t="s">
        <v>601</v>
      </c>
      <c r="G109" s="8">
        <v>1</v>
      </c>
      <c r="H109" s="8">
        <v>100</v>
      </c>
    </row>
    <row r="110" spans="1:8" s="9" customFormat="1" ht="50" customHeight="1">
      <c r="A110" s="8" t="s">
        <v>18</v>
      </c>
      <c r="B110" s="21">
        <v>20</v>
      </c>
      <c r="C110" s="8" t="s">
        <v>66</v>
      </c>
      <c r="D110" s="8" t="s">
        <v>107</v>
      </c>
      <c r="E110" s="8" t="s">
        <v>602</v>
      </c>
      <c r="F110" s="8" t="s">
        <v>603</v>
      </c>
      <c r="G110" s="8">
        <v>1</v>
      </c>
      <c r="H110" s="8">
        <v>112</v>
      </c>
    </row>
    <row r="111" spans="1:8" s="9" customFormat="1" ht="50" customHeight="1">
      <c r="A111" s="8" t="s">
        <v>18</v>
      </c>
      <c r="B111" s="21">
        <v>23</v>
      </c>
      <c r="C111" s="8" t="s">
        <v>66</v>
      </c>
      <c r="D111" s="8" t="s">
        <v>245</v>
      </c>
      <c r="E111" s="8" t="s">
        <v>596</v>
      </c>
      <c r="F111" s="8" t="s">
        <v>604</v>
      </c>
      <c r="G111" s="8">
        <v>1</v>
      </c>
      <c r="H111" s="8">
        <v>37</v>
      </c>
    </row>
    <row r="112" spans="1:8" s="9" customFormat="1" ht="50" customHeight="1">
      <c r="A112" s="8" t="s">
        <v>18</v>
      </c>
      <c r="B112" s="21">
        <v>24</v>
      </c>
      <c r="C112" s="8" t="s">
        <v>66</v>
      </c>
      <c r="D112" s="8" t="s">
        <v>107</v>
      </c>
      <c r="E112" s="8" t="s">
        <v>605</v>
      </c>
      <c r="F112" s="8" t="s">
        <v>606</v>
      </c>
      <c r="G112" s="8">
        <v>1</v>
      </c>
      <c r="H112" s="8">
        <v>68</v>
      </c>
    </row>
    <row r="113" spans="1:8" s="9" customFormat="1" ht="50" customHeight="1">
      <c r="A113" s="8" t="s">
        <v>18</v>
      </c>
      <c r="B113" s="21">
        <v>14</v>
      </c>
      <c r="C113" s="8" t="s">
        <v>66</v>
      </c>
      <c r="D113" s="8" t="s">
        <v>107</v>
      </c>
      <c r="E113" s="8" t="s">
        <v>607</v>
      </c>
      <c r="F113" s="8" t="s">
        <v>608</v>
      </c>
      <c r="G113" s="8">
        <v>1</v>
      </c>
      <c r="H113" s="8">
        <v>82</v>
      </c>
    </row>
    <row r="114" spans="1:8" s="9" customFormat="1" ht="50" customHeight="1">
      <c r="A114" s="8" t="s">
        <v>18</v>
      </c>
      <c r="B114" s="21">
        <v>9</v>
      </c>
      <c r="C114" s="8" t="s">
        <v>67</v>
      </c>
      <c r="D114" s="8" t="s">
        <v>80</v>
      </c>
      <c r="E114" s="8" t="s">
        <v>609</v>
      </c>
      <c r="F114" s="15" t="s">
        <v>1070</v>
      </c>
      <c r="G114" s="8">
        <v>1</v>
      </c>
      <c r="H114" s="8">
        <v>18</v>
      </c>
    </row>
    <row r="115" spans="1:8" s="9" customFormat="1" ht="50" customHeight="1">
      <c r="A115" s="8" t="s">
        <v>18</v>
      </c>
      <c r="B115" s="21">
        <v>10</v>
      </c>
      <c r="C115" s="8" t="s">
        <v>67</v>
      </c>
      <c r="D115" s="8" t="s">
        <v>80</v>
      </c>
      <c r="E115" s="8" t="s">
        <v>609</v>
      </c>
      <c r="F115" s="15" t="s">
        <v>1070</v>
      </c>
      <c r="G115" s="8">
        <v>1</v>
      </c>
      <c r="H115" s="8">
        <v>18</v>
      </c>
    </row>
    <row r="116" spans="1:8">
      <c r="A116" s="7"/>
      <c r="B116" s="24"/>
      <c r="C116" s="7"/>
      <c r="D116" s="7"/>
      <c r="E116" s="8"/>
      <c r="F116" s="7"/>
      <c r="G116" s="7"/>
      <c r="H116" s="7"/>
    </row>
    <row r="117" spans="1:8">
      <c r="A117" s="7"/>
      <c r="B117" s="24"/>
      <c r="C117" s="7"/>
      <c r="D117" s="7"/>
      <c r="E117" s="8"/>
      <c r="F117" s="7"/>
      <c r="G117" s="7"/>
      <c r="H117" s="7"/>
    </row>
    <row r="118" spans="1:8">
      <c r="A118" s="7"/>
      <c r="B118" s="24"/>
      <c r="C118" s="7"/>
      <c r="D118" s="7"/>
      <c r="E118" s="8"/>
      <c r="F118" s="7"/>
      <c r="G118" s="7"/>
      <c r="H118" s="7"/>
    </row>
    <row r="119" spans="1:8">
      <c r="A119" s="7"/>
      <c r="B119" s="24"/>
      <c r="C119" s="7"/>
      <c r="D119" s="7"/>
      <c r="E119" s="8"/>
      <c r="F119" s="7"/>
      <c r="G119" s="7"/>
      <c r="H119" s="7"/>
    </row>
    <row r="120" spans="1:8">
      <c r="A120" s="7"/>
      <c r="B120" s="24"/>
      <c r="C120" s="7"/>
      <c r="D120" s="7"/>
      <c r="E120" s="8"/>
      <c r="F120" s="7"/>
      <c r="G120" s="7"/>
      <c r="H120" s="7"/>
    </row>
    <row r="121" spans="1:8">
      <c r="A121" s="7"/>
      <c r="B121" s="24"/>
      <c r="C121" s="7"/>
      <c r="D121" s="7"/>
      <c r="E121" s="8"/>
      <c r="F121" s="7"/>
      <c r="G121" s="7"/>
      <c r="H121" s="7"/>
    </row>
    <row r="122" spans="1:8">
      <c r="A122" s="7"/>
      <c r="B122" s="24"/>
      <c r="C122" s="7"/>
      <c r="D122" s="7"/>
      <c r="E122" s="8"/>
      <c r="F122" s="7"/>
      <c r="G122" s="7"/>
      <c r="H122" s="7"/>
    </row>
    <row r="123" spans="1:8">
      <c r="A123" s="7"/>
      <c r="B123" s="24"/>
      <c r="C123" s="7"/>
      <c r="D123" s="7"/>
      <c r="E123" s="7"/>
      <c r="F123" s="7"/>
      <c r="G123" s="7"/>
      <c r="H123" s="7"/>
    </row>
    <row r="124" spans="1:8">
      <c r="A124" s="7"/>
      <c r="B124" s="24"/>
      <c r="C124" s="7"/>
      <c r="D124" s="7"/>
      <c r="E124" s="7"/>
      <c r="F124" s="7"/>
      <c r="G124" s="7"/>
      <c r="H124" s="7"/>
    </row>
    <row r="125" spans="1:8">
      <c r="A125" s="7"/>
      <c r="B125" s="24"/>
      <c r="C125" s="7"/>
      <c r="D125" s="7"/>
      <c r="E125" s="7"/>
      <c r="F125" s="7"/>
      <c r="G125" s="7"/>
      <c r="H125" s="7"/>
    </row>
    <row r="126" spans="1:8">
      <c r="A126" s="7"/>
      <c r="B126" s="24"/>
      <c r="C126" s="7"/>
      <c r="D126" s="7"/>
      <c r="E126" s="7"/>
      <c r="F126" s="7"/>
      <c r="G126" s="7"/>
      <c r="H126" s="7"/>
    </row>
    <row r="127" spans="1:8">
      <c r="A127" s="7"/>
      <c r="B127" s="24"/>
      <c r="C127" s="7"/>
      <c r="D127" s="7"/>
      <c r="E127" s="7"/>
      <c r="F127" s="7"/>
      <c r="G127" s="7"/>
      <c r="H127" s="7"/>
    </row>
    <row r="128" spans="1:8">
      <c r="A128" s="7"/>
      <c r="B128" s="24"/>
      <c r="C128" s="7"/>
      <c r="D128" s="7"/>
      <c r="E128" s="7"/>
      <c r="F128" s="7"/>
      <c r="G128" s="7"/>
      <c r="H128" s="7"/>
    </row>
    <row r="129" spans="1:8">
      <c r="A129" s="7"/>
      <c r="B129" s="24"/>
      <c r="C129" s="7"/>
      <c r="D129" s="7"/>
      <c r="E129" s="7"/>
      <c r="F129" s="7"/>
      <c r="G129" s="7"/>
      <c r="H129" s="7"/>
    </row>
    <row r="130" spans="1:8">
      <c r="A130" s="7"/>
      <c r="B130" s="24"/>
      <c r="C130" s="7"/>
      <c r="D130" s="7"/>
      <c r="E130" s="7"/>
      <c r="F130" s="7"/>
      <c r="G130" s="7"/>
      <c r="H130" s="7"/>
    </row>
    <row r="131" spans="1:8">
      <c r="A131" s="7"/>
      <c r="B131" s="24"/>
      <c r="C131" s="7"/>
      <c r="D131" s="7"/>
      <c r="E131" s="7"/>
      <c r="F131" s="7"/>
      <c r="G131" s="7"/>
      <c r="H131" s="7"/>
    </row>
    <row r="132" spans="1:8">
      <c r="A132" s="7"/>
      <c r="B132" s="24"/>
      <c r="C132" s="7"/>
      <c r="D132" s="7"/>
      <c r="E132" s="7"/>
      <c r="F132" s="7"/>
      <c r="G132" s="7"/>
      <c r="H132" s="7"/>
    </row>
    <row r="133" spans="1:8">
      <c r="A133" s="7"/>
      <c r="B133" s="24"/>
      <c r="C133" s="7"/>
      <c r="D133" s="7"/>
      <c r="E133" s="7"/>
      <c r="F133" s="7"/>
      <c r="G133" s="7"/>
      <c r="H133" s="7"/>
    </row>
    <row r="134" spans="1:8">
      <c r="A134" s="7"/>
      <c r="B134" s="24"/>
      <c r="C134" s="7"/>
      <c r="D134" s="7"/>
      <c r="E134" s="7"/>
      <c r="F134" s="7"/>
      <c r="G134" s="7"/>
      <c r="H134" s="7"/>
    </row>
    <row r="135" spans="1:8">
      <c r="A135" s="7"/>
      <c r="B135" s="24"/>
      <c r="C135" s="7"/>
      <c r="D135" s="7"/>
      <c r="E135" s="7"/>
      <c r="F135" s="7"/>
      <c r="G135" s="7"/>
      <c r="H135" s="7"/>
    </row>
    <row r="136" spans="1:8">
      <c r="A136" s="7"/>
      <c r="B136" s="24"/>
      <c r="C136" s="7"/>
      <c r="D136" s="7"/>
      <c r="E136" s="7"/>
      <c r="F136" s="7"/>
      <c r="G136" s="7"/>
      <c r="H136" s="7"/>
    </row>
    <row r="137" spans="1:8">
      <c r="A137" s="7"/>
      <c r="B137" s="24"/>
      <c r="C137" s="7"/>
      <c r="D137" s="7"/>
      <c r="E137" s="7"/>
      <c r="F137" s="7"/>
      <c r="G137" s="7"/>
      <c r="H137" s="7"/>
    </row>
    <row r="138" spans="1:8">
      <c r="A138" s="7"/>
      <c r="B138" s="24"/>
      <c r="C138" s="7"/>
      <c r="D138" s="7"/>
      <c r="E138" s="7"/>
      <c r="F138" s="7"/>
      <c r="G138" s="7"/>
      <c r="H138" s="7"/>
    </row>
    <row r="139" spans="1:8">
      <c r="A139" s="7"/>
      <c r="B139" s="24"/>
      <c r="C139" s="7"/>
      <c r="D139" s="7"/>
      <c r="E139" s="7"/>
      <c r="F139" s="7"/>
      <c r="G139" s="7"/>
      <c r="H139" s="7"/>
    </row>
    <row r="140" spans="1:8">
      <c r="A140" s="7"/>
      <c r="B140" s="24"/>
      <c r="C140" s="7"/>
      <c r="D140" s="7"/>
      <c r="E140" s="7"/>
      <c r="F140" s="7"/>
      <c r="G140" s="7"/>
      <c r="H140" s="7"/>
    </row>
    <row r="141" spans="1:8">
      <c r="A141" s="7"/>
      <c r="B141" s="24"/>
      <c r="C141" s="7"/>
      <c r="D141" s="7"/>
      <c r="E141" s="7"/>
      <c r="F141" s="7"/>
      <c r="G141" s="7"/>
      <c r="H141" s="7"/>
    </row>
    <row r="142" spans="1:8">
      <c r="A142" s="7"/>
      <c r="B142" s="24"/>
      <c r="C142" s="7"/>
      <c r="D142" s="7"/>
      <c r="E142" s="7"/>
      <c r="F142" s="7"/>
      <c r="G142" s="7"/>
      <c r="H142" s="7"/>
    </row>
    <row r="143" spans="1:8">
      <c r="A143" s="7"/>
      <c r="B143" s="24"/>
      <c r="C143" s="7"/>
      <c r="D143" s="7"/>
      <c r="E143" s="7"/>
      <c r="F143" s="7"/>
      <c r="G143" s="7"/>
      <c r="H143" s="7"/>
    </row>
    <row r="144" spans="1:8">
      <c r="A144" s="7"/>
      <c r="B144" s="24"/>
      <c r="C144" s="7"/>
      <c r="D144" s="7"/>
      <c r="E144" s="7"/>
      <c r="F144" s="7"/>
      <c r="G144" s="7"/>
      <c r="H144" s="7"/>
    </row>
    <row r="145" spans="1:8">
      <c r="A145" s="7"/>
      <c r="B145" s="24"/>
      <c r="C145" s="7"/>
      <c r="D145" s="7"/>
      <c r="E145" s="7"/>
      <c r="F145" s="7"/>
      <c r="G145" s="7"/>
      <c r="H145" s="7"/>
    </row>
    <row r="146" spans="1:8">
      <c r="A146" s="7"/>
      <c r="B146" s="24"/>
      <c r="C146" s="7"/>
      <c r="D146" s="7"/>
      <c r="E146" s="7"/>
      <c r="F146" s="7"/>
      <c r="G146" s="7"/>
      <c r="H146" s="7"/>
    </row>
    <row r="147" spans="1:8">
      <c r="A147" s="7"/>
      <c r="B147" s="24"/>
      <c r="C147" s="7"/>
      <c r="D147" s="7"/>
      <c r="E147" s="7"/>
      <c r="F147" s="7"/>
      <c r="G147" s="7"/>
      <c r="H147" s="7"/>
    </row>
    <row r="148" spans="1:8">
      <c r="A148" s="7"/>
      <c r="B148" s="24"/>
      <c r="C148" s="7"/>
      <c r="D148" s="7"/>
      <c r="E148" s="7"/>
      <c r="F148" s="7"/>
      <c r="G148" s="7"/>
      <c r="H148" s="7"/>
    </row>
    <row r="149" spans="1:8">
      <c r="A149" s="7"/>
      <c r="B149" s="24"/>
      <c r="C149" s="7"/>
      <c r="D149" s="7"/>
      <c r="E149" s="7"/>
      <c r="F149" s="7"/>
      <c r="G149" s="7"/>
      <c r="H149" s="7"/>
    </row>
    <row r="150" spans="1:8">
      <c r="A150" s="7"/>
      <c r="B150" s="24"/>
      <c r="C150" s="7"/>
      <c r="D150" s="7"/>
      <c r="E150" s="7"/>
      <c r="F150" s="7"/>
      <c r="G150" s="7"/>
      <c r="H150" s="7"/>
    </row>
    <row r="151" spans="1:8">
      <c r="A151" s="7"/>
      <c r="B151" s="24"/>
      <c r="C151" s="7"/>
      <c r="D151" s="7"/>
      <c r="E151" s="7"/>
      <c r="F151" s="7"/>
      <c r="G151" s="7"/>
      <c r="H151" s="7"/>
    </row>
    <row r="152" spans="1:8">
      <c r="A152" s="7"/>
      <c r="B152" s="24"/>
      <c r="C152" s="7"/>
      <c r="D152" s="7"/>
      <c r="E152" s="7"/>
      <c r="F152" s="7"/>
      <c r="G152" s="7"/>
      <c r="H152" s="7"/>
    </row>
    <row r="153" spans="1:8">
      <c r="A153" s="7"/>
      <c r="B153" s="24"/>
      <c r="C153" s="7"/>
      <c r="D153" s="7"/>
      <c r="E153" s="7"/>
      <c r="F153" s="7"/>
      <c r="G153" s="7"/>
      <c r="H153" s="7"/>
    </row>
    <row r="154" spans="1:8">
      <c r="A154" s="7"/>
      <c r="B154" s="24"/>
      <c r="C154" s="7"/>
      <c r="D154" s="7"/>
      <c r="E154" s="7"/>
      <c r="F154" s="7"/>
      <c r="G154" s="7"/>
      <c r="H154" s="7"/>
    </row>
    <row r="155" spans="1:8">
      <c r="A155" s="7"/>
      <c r="B155" s="24"/>
      <c r="C155" s="7"/>
      <c r="D155" s="7"/>
      <c r="E155" s="7"/>
      <c r="F155" s="7"/>
      <c r="G155" s="7"/>
      <c r="H155" s="7"/>
    </row>
    <row r="156" spans="1:8">
      <c r="A156" s="7"/>
      <c r="B156" s="24"/>
      <c r="C156" s="7"/>
      <c r="D156" s="7"/>
      <c r="E156" s="7"/>
      <c r="F156" s="7"/>
      <c r="G156" s="7"/>
      <c r="H156" s="7"/>
    </row>
    <row r="157" spans="1:8">
      <c r="A157" s="7"/>
      <c r="B157" s="24"/>
      <c r="C157" s="7"/>
      <c r="D157" s="7"/>
      <c r="E157" s="7"/>
      <c r="F157" s="7"/>
      <c r="G157" s="7"/>
      <c r="H157" s="7"/>
    </row>
    <row r="158" spans="1:8">
      <c r="A158" s="7"/>
      <c r="B158" s="24"/>
      <c r="C158" s="7"/>
      <c r="D158" s="7"/>
      <c r="E158" s="7"/>
      <c r="F158" s="7"/>
      <c r="G158" s="7"/>
      <c r="H158" s="7"/>
    </row>
    <row r="159" spans="1:8">
      <c r="A159" s="7"/>
      <c r="B159" s="24"/>
      <c r="C159" s="7"/>
      <c r="D159" s="7"/>
      <c r="E159" s="7"/>
      <c r="F159" s="7"/>
      <c r="G159" s="7"/>
      <c r="H159" s="7"/>
    </row>
    <row r="160" spans="1:8">
      <c r="A160" s="7"/>
      <c r="B160" s="24"/>
      <c r="C160" s="7"/>
      <c r="D160" s="7"/>
      <c r="E160" s="7"/>
      <c r="F160" s="7"/>
      <c r="G160" s="7"/>
      <c r="H160" s="7"/>
    </row>
    <row r="161" spans="1:8">
      <c r="A161" s="7"/>
      <c r="B161" s="24"/>
      <c r="C161" s="7"/>
      <c r="D161" s="7"/>
      <c r="E161" s="7"/>
      <c r="F161" s="7"/>
      <c r="G161" s="7"/>
      <c r="H161" s="7"/>
    </row>
    <row r="162" spans="1:8">
      <c r="A162" s="7"/>
      <c r="B162" s="24"/>
      <c r="C162" s="7"/>
      <c r="D162" s="7"/>
      <c r="E162" s="7"/>
      <c r="F162" s="7"/>
      <c r="G162" s="7"/>
      <c r="H162" s="7"/>
    </row>
    <row r="163" spans="1:8">
      <c r="A163" s="7"/>
      <c r="B163" s="24"/>
      <c r="C163" s="7"/>
      <c r="D163" s="7"/>
      <c r="E163" s="7"/>
      <c r="F163" s="7"/>
      <c r="G163" s="7"/>
      <c r="H163" s="7"/>
    </row>
    <row r="164" spans="1:8">
      <c r="A164" s="7"/>
      <c r="B164" s="24"/>
      <c r="C164" s="7"/>
      <c r="D164" s="7"/>
      <c r="E164" s="7"/>
      <c r="F164" s="7"/>
      <c r="G164" s="7"/>
      <c r="H164" s="7"/>
    </row>
    <row r="165" spans="1:8">
      <c r="A165" s="7"/>
      <c r="B165" s="24"/>
      <c r="C165" s="7"/>
      <c r="D165" s="7"/>
      <c r="E165" s="7"/>
      <c r="F165" s="7"/>
      <c r="G165" s="7"/>
      <c r="H165" s="7"/>
    </row>
    <row r="166" spans="1:8">
      <c r="A166" s="7"/>
      <c r="B166" s="24"/>
      <c r="C166" s="7"/>
      <c r="D166" s="7"/>
      <c r="E166" s="7"/>
      <c r="F166" s="7"/>
      <c r="G166" s="7"/>
      <c r="H166" s="7"/>
    </row>
    <row r="167" spans="1:8">
      <c r="A167" s="7"/>
      <c r="B167" s="24"/>
      <c r="C167" s="7"/>
      <c r="D167" s="7"/>
      <c r="E167" s="7"/>
      <c r="F167" s="7"/>
      <c r="G167" s="7"/>
      <c r="H167" s="7"/>
    </row>
    <row r="168" spans="1:8">
      <c r="A168" s="7"/>
      <c r="B168" s="24"/>
      <c r="C168" s="7"/>
      <c r="D168" s="7"/>
      <c r="E168" s="7"/>
      <c r="F168" s="7"/>
      <c r="G168" s="7"/>
      <c r="H168" s="7"/>
    </row>
    <row r="169" spans="1:8">
      <c r="A169" s="7"/>
      <c r="B169" s="24"/>
      <c r="C169" s="7"/>
      <c r="D169" s="7"/>
      <c r="E169" s="7"/>
      <c r="F169" s="7"/>
      <c r="G169" s="7"/>
      <c r="H169" s="7"/>
    </row>
    <row r="170" spans="1:8">
      <c r="A170" s="7"/>
      <c r="B170" s="24"/>
      <c r="C170" s="7"/>
      <c r="D170" s="7"/>
      <c r="E170" s="7"/>
      <c r="F170" s="7"/>
      <c r="G170" s="7"/>
      <c r="H170" s="7"/>
    </row>
    <row r="171" spans="1:8">
      <c r="A171" s="7"/>
      <c r="B171" s="24"/>
      <c r="C171" s="7"/>
      <c r="D171" s="7"/>
      <c r="E171" s="7"/>
      <c r="F171" s="7"/>
      <c r="G171" s="7"/>
      <c r="H171" s="7"/>
    </row>
    <row r="172" spans="1:8">
      <c r="A172" s="7"/>
      <c r="B172" s="24"/>
      <c r="C172" s="7"/>
      <c r="D172" s="7"/>
      <c r="E172" s="7"/>
      <c r="F172" s="7"/>
      <c r="G172" s="7"/>
      <c r="H172" s="7"/>
    </row>
    <row r="173" spans="1:8">
      <c r="A173" s="7"/>
      <c r="B173" s="24"/>
      <c r="C173" s="7"/>
      <c r="D173" s="7"/>
      <c r="E173" s="7"/>
      <c r="F173" s="7"/>
      <c r="G173" s="7"/>
      <c r="H173" s="7"/>
    </row>
    <row r="174" spans="1:8">
      <c r="A174" s="7"/>
      <c r="B174" s="24"/>
      <c r="C174" s="7"/>
      <c r="D174" s="7"/>
      <c r="E174" s="7"/>
      <c r="F174" s="7"/>
      <c r="G174" s="7"/>
      <c r="H174" s="7"/>
    </row>
    <row r="175" spans="1:8">
      <c r="A175" s="7"/>
      <c r="B175" s="24"/>
      <c r="C175" s="7"/>
      <c r="D175" s="7"/>
      <c r="E175" s="7"/>
      <c r="F175" s="7"/>
      <c r="G175" s="7"/>
      <c r="H175" s="7"/>
    </row>
    <row r="176" spans="1:8">
      <c r="A176" s="7"/>
      <c r="B176" s="24"/>
      <c r="C176" s="7"/>
      <c r="D176" s="7"/>
      <c r="E176" s="7"/>
      <c r="F176" s="7"/>
      <c r="G176" s="7"/>
      <c r="H176" s="7"/>
    </row>
    <row r="177" spans="1:8">
      <c r="A177" s="7"/>
      <c r="B177" s="24"/>
      <c r="C177" s="7"/>
      <c r="D177" s="7"/>
      <c r="E177" s="7"/>
      <c r="F177" s="7"/>
      <c r="G177" s="7"/>
      <c r="H177" s="7"/>
    </row>
    <row r="178" spans="1:8">
      <c r="A178" s="7"/>
      <c r="B178" s="24"/>
      <c r="C178" s="7"/>
      <c r="D178" s="7"/>
      <c r="E178" s="7"/>
      <c r="F178" s="7"/>
      <c r="G178" s="7"/>
      <c r="H178" s="7"/>
    </row>
    <row r="179" spans="1:8">
      <c r="A179" s="7"/>
      <c r="B179" s="24"/>
      <c r="C179" s="7"/>
      <c r="D179" s="7"/>
      <c r="E179" s="7"/>
      <c r="F179" s="7"/>
      <c r="G179" s="7"/>
      <c r="H179" s="7"/>
    </row>
    <row r="180" spans="1:8">
      <c r="A180" s="7"/>
      <c r="B180" s="24"/>
      <c r="C180" s="7"/>
      <c r="D180" s="7"/>
      <c r="E180" s="7"/>
      <c r="F180" s="7"/>
      <c r="G180" s="7"/>
      <c r="H180" s="7"/>
    </row>
    <row r="181" spans="1:8">
      <c r="A181" s="7"/>
      <c r="B181" s="24"/>
      <c r="C181" s="7"/>
      <c r="D181" s="7"/>
      <c r="E181" s="7"/>
      <c r="F181" s="7"/>
      <c r="G181" s="7"/>
      <c r="H181" s="7"/>
    </row>
    <row r="182" spans="1:8">
      <c r="A182" s="7"/>
      <c r="B182" s="24"/>
      <c r="C182" s="7"/>
      <c r="D182" s="7"/>
      <c r="E182" s="7"/>
      <c r="F182" s="7"/>
      <c r="G182" s="7"/>
      <c r="H182" s="7"/>
    </row>
    <row r="183" spans="1:8">
      <c r="A183" s="7"/>
      <c r="B183" s="24"/>
      <c r="C183" s="7"/>
      <c r="D183" s="7"/>
      <c r="E183" s="7"/>
      <c r="F183" s="7"/>
      <c r="G183" s="7"/>
      <c r="H183" s="7"/>
    </row>
    <row r="184" spans="1:8">
      <c r="A184" s="7"/>
      <c r="B184" s="24"/>
      <c r="C184" s="7"/>
      <c r="D184" s="7"/>
      <c r="E184" s="7"/>
      <c r="F184" s="7"/>
      <c r="G184" s="7"/>
      <c r="H184" s="7"/>
    </row>
    <row r="185" spans="1:8">
      <c r="A185" s="7"/>
      <c r="B185" s="24"/>
      <c r="C185" s="7"/>
      <c r="D185" s="7"/>
      <c r="E185" s="7"/>
      <c r="F185" s="7"/>
      <c r="G185" s="7"/>
      <c r="H185" s="7"/>
    </row>
    <row r="186" spans="1:8">
      <c r="A186" s="7"/>
      <c r="B186" s="24"/>
      <c r="C186" s="7"/>
      <c r="D186" s="7"/>
      <c r="E186" s="7"/>
      <c r="F186" s="7"/>
      <c r="G186" s="7"/>
      <c r="H186" s="7"/>
    </row>
    <row r="187" spans="1:8">
      <c r="A187" s="7"/>
      <c r="B187" s="24"/>
      <c r="C187" s="7"/>
      <c r="D187" s="7"/>
      <c r="E187" s="7"/>
      <c r="F187" s="7"/>
      <c r="G187" s="7"/>
      <c r="H187" s="7"/>
    </row>
    <row r="188" spans="1:8">
      <c r="A188" s="7"/>
      <c r="B188" s="24"/>
      <c r="C188" s="7"/>
      <c r="D188" s="7"/>
      <c r="E188" s="7"/>
      <c r="F188" s="7"/>
      <c r="G188" s="7"/>
      <c r="H188" s="7"/>
    </row>
    <row r="189" spans="1:8">
      <c r="A189" s="7"/>
      <c r="B189" s="24"/>
      <c r="C189" s="7"/>
      <c r="D189" s="7"/>
      <c r="E189" s="7"/>
      <c r="F189" s="7"/>
      <c r="G189" s="7"/>
      <c r="H189" s="7"/>
    </row>
    <row r="190" spans="1:8">
      <c r="A190" s="7"/>
      <c r="B190" s="24"/>
      <c r="C190" s="7"/>
      <c r="D190" s="7"/>
      <c r="E190" s="7"/>
      <c r="F190" s="7"/>
      <c r="G190" s="7"/>
      <c r="H190" s="7"/>
    </row>
    <row r="191" spans="1:8">
      <c r="A191" s="7"/>
      <c r="B191" s="24"/>
      <c r="C191" s="7"/>
      <c r="D191" s="7"/>
      <c r="E191" s="7"/>
      <c r="F191" s="7"/>
      <c r="G191" s="7"/>
      <c r="H191" s="7"/>
    </row>
    <row r="192" spans="1:8">
      <c r="A192" s="7"/>
      <c r="B192" s="24"/>
      <c r="C192" s="7"/>
      <c r="D192" s="7"/>
      <c r="E192" s="7"/>
      <c r="F192" s="7"/>
      <c r="G192" s="7"/>
      <c r="H192" s="7"/>
    </row>
    <row r="193" spans="1:8">
      <c r="A193" s="7"/>
      <c r="B193" s="24"/>
      <c r="C193" s="7"/>
      <c r="D193" s="7"/>
      <c r="E193" s="7"/>
      <c r="F193" s="7"/>
      <c r="G193" s="7"/>
      <c r="H193" s="7"/>
    </row>
    <row r="194" spans="1:8">
      <c r="A194" s="7"/>
      <c r="B194" s="24"/>
      <c r="C194" s="7"/>
      <c r="D194" s="7"/>
      <c r="E194" s="7"/>
      <c r="F194" s="7"/>
      <c r="G194" s="7"/>
      <c r="H194" s="7"/>
    </row>
    <row r="195" spans="1:8">
      <c r="A195" s="7"/>
      <c r="B195" s="24"/>
      <c r="C195" s="7"/>
      <c r="D195" s="7"/>
      <c r="E195" s="7"/>
      <c r="F195" s="7"/>
      <c r="G195" s="7"/>
      <c r="H195" s="7"/>
    </row>
    <row r="196" spans="1:8">
      <c r="A196" s="7"/>
      <c r="B196" s="24"/>
      <c r="C196" s="7"/>
      <c r="D196" s="7"/>
      <c r="E196" s="7"/>
      <c r="F196" s="7"/>
      <c r="G196" s="7"/>
      <c r="H196" s="7"/>
    </row>
    <row r="197" spans="1:8">
      <c r="A197" s="7"/>
      <c r="B197" s="24"/>
      <c r="C197" s="7"/>
      <c r="D197" s="7"/>
      <c r="E197" s="7"/>
      <c r="F197" s="7"/>
      <c r="G197" s="7"/>
      <c r="H197" s="7"/>
    </row>
    <row r="198" spans="1:8">
      <c r="A198" s="7"/>
      <c r="B198" s="24"/>
      <c r="C198" s="7"/>
      <c r="D198" s="7"/>
      <c r="E198" s="7"/>
      <c r="F198" s="7"/>
      <c r="G198" s="7"/>
      <c r="H198" s="7"/>
    </row>
    <row r="199" spans="1:8">
      <c r="A199" s="7"/>
      <c r="B199" s="24"/>
      <c r="C199" s="7"/>
      <c r="D199" s="7"/>
      <c r="E199" s="7"/>
      <c r="F199" s="7"/>
      <c r="G199" s="7"/>
      <c r="H199" s="7"/>
    </row>
    <row r="200" spans="1:8">
      <c r="A200" s="7"/>
      <c r="B200" s="24"/>
      <c r="C200" s="7"/>
      <c r="D200" s="7"/>
      <c r="E200" s="7"/>
      <c r="F200" s="7"/>
      <c r="G200" s="7"/>
      <c r="H200" s="7"/>
    </row>
    <row r="201" spans="1:8">
      <c r="A201" s="7"/>
      <c r="B201" s="24"/>
      <c r="C201" s="7"/>
      <c r="D201" s="7"/>
      <c r="E201" s="7"/>
      <c r="F201" s="7"/>
      <c r="G201" s="7"/>
      <c r="H201" s="7"/>
    </row>
    <row r="202" spans="1:8">
      <c r="A202" s="7"/>
      <c r="B202" s="24"/>
      <c r="C202" s="7"/>
      <c r="D202" s="7"/>
      <c r="E202" s="7"/>
      <c r="F202" s="7"/>
      <c r="G202" s="7"/>
      <c r="H202" s="7"/>
    </row>
    <row r="203" spans="1:8">
      <c r="A203" s="7"/>
      <c r="B203" s="24"/>
      <c r="C203" s="7"/>
      <c r="D203" s="7"/>
      <c r="E203" s="7"/>
      <c r="F203" s="7"/>
      <c r="G203" s="7"/>
      <c r="H203" s="7"/>
    </row>
    <row r="204" spans="1:8">
      <c r="A204" s="7"/>
      <c r="B204" s="24"/>
      <c r="C204" s="7"/>
      <c r="D204" s="7"/>
      <c r="E204" s="7"/>
      <c r="F204" s="7"/>
      <c r="G204" s="7"/>
      <c r="H204" s="7"/>
    </row>
    <row r="205" spans="1:8">
      <c r="A205" s="7"/>
      <c r="B205" s="24"/>
      <c r="C205" s="7"/>
      <c r="D205" s="7"/>
      <c r="E205" s="7"/>
      <c r="F205" s="7"/>
      <c r="G205" s="7"/>
      <c r="H205" s="7"/>
    </row>
    <row r="206" spans="1:8">
      <c r="A206" s="7"/>
      <c r="B206" s="24"/>
      <c r="C206" s="7"/>
      <c r="D206" s="7"/>
      <c r="E206" s="7"/>
      <c r="F206" s="7"/>
      <c r="G206" s="7"/>
      <c r="H206" s="7"/>
    </row>
    <row r="207" spans="1:8">
      <c r="A207" s="7"/>
      <c r="B207" s="24"/>
      <c r="C207" s="7"/>
      <c r="D207" s="7"/>
      <c r="E207" s="7"/>
      <c r="F207" s="7"/>
      <c r="G207" s="7"/>
      <c r="H207" s="7"/>
    </row>
    <row r="208" spans="1:8">
      <c r="A208" s="7"/>
      <c r="B208" s="24"/>
      <c r="C208" s="7"/>
      <c r="D208" s="7"/>
      <c r="E208" s="7"/>
      <c r="F208" s="7"/>
      <c r="G208" s="7"/>
      <c r="H208" s="7"/>
    </row>
    <row r="209" spans="1:8">
      <c r="A209" s="7"/>
      <c r="B209" s="24"/>
      <c r="C209" s="7"/>
      <c r="D209" s="7"/>
      <c r="E209" s="7"/>
      <c r="F209" s="7"/>
      <c r="G209" s="7"/>
      <c r="H209" s="7"/>
    </row>
    <row r="210" spans="1:8">
      <c r="A210" s="7"/>
      <c r="B210" s="24"/>
      <c r="C210" s="7"/>
      <c r="D210" s="7"/>
      <c r="E210" s="7"/>
      <c r="F210" s="7"/>
      <c r="G210" s="7"/>
      <c r="H210" s="7"/>
    </row>
    <row r="211" spans="1:8">
      <c r="A211" s="7"/>
      <c r="B211" s="24"/>
      <c r="C211" s="7"/>
      <c r="D211" s="7"/>
      <c r="E211" s="7"/>
      <c r="F211" s="7"/>
      <c r="G211" s="7"/>
      <c r="H211" s="7"/>
    </row>
    <row r="212" spans="1:8">
      <c r="A212" s="7"/>
      <c r="B212" s="24"/>
      <c r="C212" s="7"/>
      <c r="D212" s="7"/>
      <c r="E212" s="7"/>
      <c r="F212" s="7"/>
      <c r="G212" s="7"/>
      <c r="H212" s="7"/>
    </row>
    <row r="213" spans="1:8">
      <c r="A213" s="7"/>
      <c r="B213" s="24"/>
      <c r="C213" s="7"/>
      <c r="D213" s="7"/>
      <c r="E213" s="7"/>
      <c r="F213" s="7"/>
      <c r="G213" s="7"/>
      <c r="H213" s="7"/>
    </row>
    <row r="214" spans="1:8">
      <c r="A214" s="7"/>
      <c r="B214" s="24"/>
      <c r="C214" s="7"/>
      <c r="D214" s="7"/>
      <c r="E214" s="7"/>
      <c r="F214" s="7"/>
      <c r="G214" s="7"/>
      <c r="H214" s="7"/>
    </row>
    <row r="215" spans="1:8">
      <c r="A215" s="7"/>
      <c r="B215" s="24"/>
      <c r="C215" s="7"/>
      <c r="D215" s="7"/>
      <c r="E215" s="7"/>
      <c r="F215" s="7"/>
      <c r="G215" s="7"/>
      <c r="H215" s="7"/>
    </row>
    <row r="216" spans="1:8">
      <c r="A216" s="7"/>
      <c r="B216" s="24"/>
      <c r="C216" s="7"/>
      <c r="D216" s="7"/>
      <c r="E216" s="7"/>
      <c r="F216" s="7"/>
      <c r="G216" s="7"/>
      <c r="H216" s="7"/>
    </row>
    <row r="217" spans="1:8">
      <c r="A217" s="7"/>
      <c r="B217" s="24"/>
      <c r="C217" s="7"/>
      <c r="D217" s="7"/>
      <c r="E217" s="7"/>
      <c r="F217" s="7"/>
      <c r="G217" s="7"/>
      <c r="H217" s="7"/>
    </row>
    <row r="218" spans="1:8">
      <c r="A218" s="7"/>
      <c r="B218" s="24"/>
      <c r="C218" s="7"/>
      <c r="D218" s="7"/>
      <c r="E218" s="7"/>
      <c r="F218" s="7"/>
      <c r="G218" s="7"/>
      <c r="H218" s="7"/>
    </row>
    <row r="219" spans="1:8">
      <c r="A219" s="7"/>
      <c r="B219" s="24"/>
      <c r="C219" s="7"/>
      <c r="D219" s="7"/>
      <c r="E219" s="7"/>
      <c r="F219" s="7"/>
      <c r="G219" s="7"/>
      <c r="H219" s="7"/>
    </row>
    <row r="220" spans="1:8">
      <c r="A220" s="7"/>
      <c r="B220" s="24"/>
      <c r="C220" s="7"/>
      <c r="D220" s="7"/>
      <c r="E220" s="7"/>
      <c r="F220" s="7"/>
      <c r="G220" s="7"/>
      <c r="H220" s="7"/>
    </row>
    <row r="221" spans="1:8">
      <c r="A221" s="7"/>
      <c r="B221" s="24"/>
      <c r="C221" s="7"/>
      <c r="D221" s="7"/>
      <c r="E221" s="7"/>
      <c r="F221" s="7"/>
      <c r="G221" s="7"/>
      <c r="H221" s="7"/>
    </row>
    <row r="222" spans="1:8">
      <c r="A222" s="7"/>
      <c r="B222" s="24"/>
      <c r="C222" s="7"/>
      <c r="D222" s="7"/>
      <c r="E222" s="7"/>
      <c r="F222" s="7"/>
      <c r="G222" s="7"/>
      <c r="H222" s="7"/>
    </row>
    <row r="223" spans="1:8">
      <c r="A223" s="7"/>
      <c r="B223" s="24"/>
      <c r="C223" s="7"/>
      <c r="D223" s="7"/>
      <c r="E223" s="7"/>
      <c r="F223" s="7"/>
      <c r="G223" s="7"/>
      <c r="H223" s="7"/>
    </row>
    <row r="224" spans="1:8">
      <c r="A224" s="7"/>
      <c r="B224" s="24"/>
      <c r="C224" s="7"/>
      <c r="D224" s="7"/>
      <c r="E224" s="7"/>
      <c r="F224" s="7"/>
      <c r="G224" s="7"/>
      <c r="H224" s="7"/>
    </row>
    <row r="225" spans="1:8">
      <c r="A225" s="7"/>
      <c r="B225" s="24"/>
      <c r="C225" s="7"/>
      <c r="D225" s="7"/>
      <c r="E225" s="7"/>
      <c r="F225" s="7"/>
      <c r="G225" s="7"/>
      <c r="H225" s="7"/>
    </row>
    <row r="226" spans="1:8">
      <c r="A226" s="7"/>
      <c r="B226" s="24"/>
      <c r="C226" s="7"/>
      <c r="D226" s="7"/>
      <c r="E226" s="7"/>
      <c r="F226" s="7"/>
      <c r="G226" s="7"/>
      <c r="H226" s="7"/>
    </row>
    <row r="227" spans="1:8">
      <c r="A227" s="7"/>
      <c r="B227" s="24"/>
      <c r="C227" s="7"/>
      <c r="D227" s="7"/>
      <c r="E227" s="7"/>
      <c r="F227" s="7"/>
      <c r="G227" s="7"/>
      <c r="H227" s="7"/>
    </row>
    <row r="228" spans="1:8">
      <c r="A228" s="7"/>
      <c r="B228" s="24"/>
      <c r="C228" s="7"/>
      <c r="D228" s="7"/>
      <c r="E228" s="7"/>
      <c r="F228" s="7"/>
      <c r="G228" s="7"/>
      <c r="H228" s="7"/>
    </row>
    <row r="229" spans="1:8">
      <c r="A229" s="7"/>
      <c r="B229" s="24"/>
      <c r="C229" s="7"/>
      <c r="D229" s="7"/>
      <c r="E229" s="7"/>
      <c r="F229" s="7"/>
      <c r="G229" s="7"/>
      <c r="H229" s="7"/>
    </row>
    <row r="230" spans="1:8">
      <c r="A230" s="7"/>
      <c r="B230" s="24"/>
      <c r="C230" s="7"/>
      <c r="D230" s="7"/>
      <c r="E230" s="7"/>
      <c r="F230" s="7"/>
      <c r="G230" s="7"/>
      <c r="H230" s="7"/>
    </row>
    <row r="231" spans="1:8">
      <c r="A231" s="7"/>
      <c r="B231" s="24"/>
      <c r="C231" s="7"/>
      <c r="D231" s="7"/>
      <c r="E231" s="7"/>
      <c r="F231" s="7"/>
      <c r="G231" s="7"/>
      <c r="H231" s="7"/>
    </row>
    <row r="232" spans="1:8">
      <c r="A232" s="7"/>
      <c r="B232" s="24"/>
      <c r="C232" s="7"/>
      <c r="D232" s="7"/>
      <c r="E232" s="7"/>
      <c r="F232" s="7"/>
      <c r="G232" s="7"/>
      <c r="H232" s="7"/>
    </row>
    <row r="233" spans="1:8">
      <c r="A233" s="7"/>
      <c r="B233" s="24"/>
      <c r="C233" s="7"/>
      <c r="D233" s="7"/>
      <c r="E233" s="7"/>
      <c r="F233" s="7"/>
      <c r="G233" s="7"/>
      <c r="H233" s="7"/>
    </row>
    <row r="234" spans="1:8">
      <c r="A234" s="7"/>
      <c r="B234" s="24"/>
      <c r="C234" s="7"/>
      <c r="D234" s="7"/>
      <c r="E234" s="7"/>
      <c r="F234" s="7"/>
      <c r="G234" s="7"/>
      <c r="H234" s="7"/>
    </row>
    <row r="235" spans="1:8">
      <c r="A235" s="7"/>
      <c r="B235" s="24"/>
      <c r="C235" s="7"/>
      <c r="D235" s="7"/>
      <c r="E235" s="7"/>
      <c r="F235" s="7"/>
      <c r="G235" s="7"/>
      <c r="H235" s="7"/>
    </row>
    <row r="236" spans="1:8">
      <c r="A236" s="7"/>
      <c r="B236" s="24"/>
      <c r="C236" s="7"/>
      <c r="D236" s="7"/>
      <c r="E236" s="7"/>
      <c r="F236" s="7"/>
      <c r="G236" s="7"/>
      <c r="H236" s="7"/>
    </row>
    <row r="237" spans="1:8">
      <c r="A237" s="7"/>
      <c r="B237" s="24"/>
      <c r="C237" s="7"/>
      <c r="D237" s="7"/>
      <c r="E237" s="7"/>
      <c r="F237" s="7"/>
      <c r="G237" s="7"/>
      <c r="H237" s="7"/>
    </row>
    <row r="238" spans="1:8">
      <c r="A238" s="7"/>
      <c r="B238" s="24"/>
      <c r="C238" s="7"/>
      <c r="D238" s="7"/>
      <c r="E238" s="7"/>
      <c r="F238" s="7"/>
      <c r="G238" s="7"/>
      <c r="H238" s="7"/>
    </row>
    <row r="239" spans="1:8">
      <c r="A239" s="7"/>
      <c r="B239" s="24"/>
      <c r="C239" s="7"/>
      <c r="D239" s="7"/>
      <c r="E239" s="7"/>
      <c r="F239" s="7"/>
      <c r="G239" s="7"/>
      <c r="H239" s="7"/>
    </row>
    <row r="240" spans="1:8">
      <c r="A240" s="7"/>
      <c r="B240" s="24"/>
      <c r="C240" s="7"/>
      <c r="D240" s="7"/>
      <c r="E240" s="7"/>
      <c r="F240" s="7"/>
      <c r="G240" s="7"/>
      <c r="H240" s="7"/>
    </row>
    <row r="241" spans="1:8">
      <c r="A241" s="7"/>
      <c r="B241" s="24"/>
      <c r="C241" s="7"/>
      <c r="D241" s="7"/>
      <c r="E241" s="7"/>
      <c r="F241" s="7"/>
      <c r="G241" s="7"/>
      <c r="H241" s="7"/>
    </row>
    <row r="242" spans="1:8">
      <c r="A242" s="7"/>
      <c r="B242" s="24"/>
      <c r="C242" s="7"/>
      <c r="D242" s="7"/>
      <c r="E242" s="7"/>
      <c r="F242" s="7"/>
      <c r="G242" s="7"/>
      <c r="H242" s="7"/>
    </row>
    <row r="243" spans="1:8">
      <c r="A243" s="7"/>
      <c r="B243" s="24"/>
      <c r="C243" s="7"/>
      <c r="D243" s="7"/>
      <c r="E243" s="7"/>
      <c r="F243" s="7"/>
      <c r="G243" s="7"/>
      <c r="H243" s="7"/>
    </row>
    <row r="244" spans="1:8">
      <c r="A244" s="7"/>
      <c r="B244" s="24"/>
      <c r="C244" s="7"/>
      <c r="D244" s="7"/>
      <c r="E244" s="7"/>
      <c r="F244" s="7"/>
      <c r="G244" s="7"/>
      <c r="H244" s="7"/>
    </row>
    <row r="245" spans="1:8">
      <c r="A245" s="7"/>
      <c r="B245" s="24"/>
      <c r="C245" s="7"/>
      <c r="D245" s="7"/>
      <c r="E245" s="7"/>
      <c r="F245" s="7"/>
      <c r="G245" s="7"/>
      <c r="H245" s="7"/>
    </row>
    <row r="246" spans="1:8">
      <c r="A246" s="7"/>
      <c r="B246" s="24"/>
      <c r="C246" s="7"/>
      <c r="D246" s="7"/>
      <c r="E246" s="7"/>
      <c r="F246" s="7"/>
      <c r="G246" s="7"/>
      <c r="H246" s="7"/>
    </row>
    <row r="247" spans="1:8">
      <c r="A247" s="7"/>
      <c r="B247" s="24"/>
      <c r="C247" s="7"/>
      <c r="D247" s="7"/>
      <c r="E247" s="7"/>
      <c r="F247" s="7"/>
      <c r="G247" s="7"/>
      <c r="H247" s="7"/>
    </row>
    <row r="248" spans="1:8">
      <c r="A248" s="7"/>
      <c r="B248" s="24"/>
      <c r="C248" s="7"/>
      <c r="D248" s="7"/>
      <c r="E248" s="7"/>
      <c r="F248" s="7"/>
      <c r="G248" s="7"/>
      <c r="H248" s="7"/>
    </row>
    <row r="249" spans="1:8">
      <c r="A249" s="7"/>
      <c r="B249" s="24"/>
      <c r="C249" s="7"/>
      <c r="D249" s="7"/>
      <c r="E249" s="7"/>
      <c r="F249" s="7"/>
      <c r="G249" s="7"/>
      <c r="H249" s="7"/>
    </row>
    <row r="250" spans="1:8">
      <c r="A250" s="7"/>
      <c r="B250" s="24"/>
      <c r="C250" s="7"/>
      <c r="D250" s="7"/>
      <c r="E250" s="7"/>
      <c r="F250" s="7"/>
      <c r="G250" s="7"/>
      <c r="H250" s="7"/>
    </row>
    <row r="251" spans="1:8">
      <c r="A251" s="7"/>
      <c r="B251" s="24"/>
      <c r="C251" s="7"/>
      <c r="D251" s="7"/>
      <c r="E251" s="7"/>
      <c r="F251" s="7"/>
      <c r="G251" s="7"/>
      <c r="H251" s="7"/>
    </row>
    <row r="252" spans="1:8">
      <c r="A252" s="7"/>
      <c r="B252" s="24"/>
      <c r="C252" s="7"/>
      <c r="D252" s="7"/>
      <c r="E252" s="7"/>
      <c r="F252" s="7"/>
      <c r="G252" s="7"/>
      <c r="H252" s="7"/>
    </row>
    <row r="253" spans="1:8">
      <c r="A253" s="7"/>
      <c r="B253" s="24"/>
      <c r="C253" s="7"/>
      <c r="D253" s="7"/>
      <c r="E253" s="7"/>
      <c r="F253" s="7"/>
      <c r="G253" s="7"/>
      <c r="H253" s="7"/>
    </row>
    <row r="254" spans="1:8">
      <c r="A254" s="7"/>
      <c r="B254" s="24"/>
      <c r="C254" s="7"/>
      <c r="D254" s="7"/>
      <c r="E254" s="7"/>
      <c r="F254" s="7"/>
      <c r="G254" s="7"/>
      <c r="H254" s="7"/>
    </row>
    <row r="255" spans="1:8">
      <c r="A255" s="7"/>
      <c r="B255" s="24"/>
      <c r="C255" s="7"/>
      <c r="D255" s="7"/>
      <c r="E255" s="7"/>
      <c r="F255" s="7"/>
      <c r="G255" s="7"/>
      <c r="H255" s="7"/>
    </row>
    <row r="256" spans="1:8">
      <c r="A256" s="7"/>
      <c r="B256" s="24"/>
      <c r="C256" s="7"/>
      <c r="D256" s="7"/>
      <c r="E256" s="7"/>
      <c r="F256" s="7"/>
      <c r="G256" s="7"/>
      <c r="H256" s="7"/>
    </row>
    <row r="257" spans="1:8">
      <c r="A257" s="7"/>
      <c r="B257" s="24"/>
      <c r="C257" s="7"/>
      <c r="D257" s="7"/>
      <c r="E257" s="7"/>
      <c r="F257" s="7"/>
      <c r="G257" s="7"/>
      <c r="H257" s="7"/>
    </row>
    <row r="258" spans="1:8">
      <c r="A258" s="7"/>
      <c r="B258" s="24"/>
      <c r="C258" s="7"/>
      <c r="D258" s="7"/>
      <c r="E258" s="7"/>
      <c r="F258" s="7"/>
      <c r="G258" s="7"/>
      <c r="H258" s="7"/>
    </row>
    <row r="259" spans="1:8">
      <c r="A259" s="7"/>
      <c r="B259" s="24"/>
      <c r="C259" s="7"/>
      <c r="D259" s="7"/>
      <c r="E259" s="7"/>
      <c r="F259" s="7"/>
      <c r="G259" s="7"/>
      <c r="H259" s="7"/>
    </row>
    <row r="260" spans="1:8">
      <c r="A260" s="7"/>
      <c r="B260" s="24"/>
      <c r="C260" s="7"/>
      <c r="D260" s="7"/>
      <c r="E260" s="7"/>
      <c r="F260" s="7"/>
      <c r="G260" s="7"/>
      <c r="H260" s="7"/>
    </row>
    <row r="261" spans="1:8">
      <c r="A261" s="7"/>
      <c r="B261" s="24"/>
      <c r="C261" s="7"/>
      <c r="D261" s="7"/>
      <c r="E261" s="7"/>
      <c r="F261" s="7"/>
      <c r="G261" s="7"/>
      <c r="H261" s="7"/>
    </row>
    <row r="262" spans="1:8">
      <c r="A262" s="7"/>
      <c r="B262" s="24"/>
      <c r="C262" s="7"/>
      <c r="D262" s="7"/>
      <c r="E262" s="7"/>
      <c r="F262" s="7"/>
      <c r="G262" s="7"/>
      <c r="H262" s="7"/>
    </row>
    <row r="263" spans="1:8">
      <c r="A263" s="7"/>
      <c r="B263" s="24"/>
      <c r="C263" s="7"/>
      <c r="D263" s="7"/>
      <c r="E263" s="7"/>
      <c r="F263" s="7"/>
      <c r="G263" s="7"/>
      <c r="H263" s="7"/>
    </row>
    <row r="264" spans="1:8">
      <c r="A264" s="7"/>
      <c r="B264" s="24"/>
      <c r="C264" s="7"/>
      <c r="D264" s="7"/>
      <c r="E264" s="7"/>
      <c r="F264" s="7"/>
      <c r="G264" s="7"/>
      <c r="H264" s="7"/>
    </row>
    <row r="265" spans="1:8">
      <c r="A265" s="7"/>
      <c r="B265" s="24"/>
      <c r="C265" s="7"/>
      <c r="D265" s="7"/>
      <c r="E265" s="7"/>
      <c r="F265" s="7"/>
      <c r="G265" s="7"/>
      <c r="H265" s="7"/>
    </row>
    <row r="266" spans="1:8">
      <c r="A266" s="7"/>
      <c r="B266" s="24"/>
      <c r="C266" s="7"/>
      <c r="D266" s="7"/>
      <c r="E266" s="7"/>
      <c r="F266" s="7"/>
      <c r="G266" s="7"/>
      <c r="H266" s="7"/>
    </row>
    <row r="267" spans="1:8">
      <c r="A267" s="7"/>
      <c r="B267" s="24"/>
      <c r="C267" s="7"/>
      <c r="D267" s="7"/>
      <c r="E267" s="7"/>
      <c r="F267" s="7"/>
      <c r="G267" s="7"/>
      <c r="H267" s="7"/>
    </row>
    <row r="268" spans="1:8">
      <c r="A268" s="7"/>
      <c r="B268" s="24"/>
      <c r="C268" s="7"/>
      <c r="D268" s="7"/>
      <c r="E268" s="7"/>
      <c r="F268" s="7"/>
      <c r="G268" s="7"/>
      <c r="H268" s="7"/>
    </row>
    <row r="269" spans="1:8">
      <c r="A269" s="7"/>
      <c r="B269" s="24"/>
      <c r="C269" s="7"/>
      <c r="D269" s="7"/>
      <c r="E269" s="7"/>
      <c r="F269" s="7"/>
      <c r="G269" s="7"/>
      <c r="H269" s="7"/>
    </row>
    <row r="270" spans="1:8">
      <c r="A270" s="7"/>
      <c r="B270" s="24"/>
      <c r="C270" s="7"/>
      <c r="D270" s="7"/>
      <c r="E270" s="7"/>
      <c r="F270" s="7"/>
      <c r="G270" s="7"/>
      <c r="H270" s="7"/>
    </row>
    <row r="271" spans="1:8">
      <c r="A271" s="7"/>
      <c r="B271" s="24"/>
      <c r="C271" s="7"/>
      <c r="D271" s="7"/>
      <c r="E271" s="7"/>
      <c r="F271" s="7"/>
      <c r="G271" s="7"/>
      <c r="H271" s="7"/>
    </row>
    <row r="272" spans="1:8">
      <c r="A272" s="7"/>
      <c r="B272" s="24"/>
      <c r="C272" s="7"/>
      <c r="D272" s="7"/>
      <c r="E272" s="7"/>
      <c r="F272" s="7"/>
      <c r="G272" s="7"/>
      <c r="H272" s="7"/>
    </row>
    <row r="273" spans="1:8">
      <c r="A273" s="7"/>
      <c r="B273" s="24"/>
      <c r="C273" s="7"/>
      <c r="D273" s="7"/>
      <c r="E273" s="7"/>
      <c r="F273" s="7"/>
      <c r="G273" s="7"/>
      <c r="H273" s="7"/>
    </row>
    <row r="274" spans="1:8">
      <c r="A274" s="7"/>
      <c r="B274" s="24"/>
      <c r="C274" s="7"/>
      <c r="D274" s="7"/>
      <c r="E274" s="7"/>
      <c r="F274" s="7"/>
      <c r="G274" s="7"/>
      <c r="H274" s="7"/>
    </row>
    <row r="275" spans="1:8">
      <c r="A275" s="7"/>
      <c r="B275" s="24"/>
      <c r="C275" s="7"/>
      <c r="D275" s="7"/>
      <c r="E275" s="7"/>
      <c r="F275" s="7"/>
      <c r="G275" s="7"/>
      <c r="H275" s="7"/>
    </row>
    <row r="276" spans="1:8">
      <c r="A276" s="7"/>
      <c r="B276" s="24"/>
      <c r="C276" s="7"/>
      <c r="D276" s="7"/>
      <c r="E276" s="7"/>
      <c r="F276" s="7"/>
      <c r="G276" s="7"/>
      <c r="H276" s="7"/>
    </row>
    <row r="277" spans="1:8">
      <c r="A277" s="7"/>
      <c r="B277" s="24"/>
      <c r="C277" s="7"/>
      <c r="D277" s="7"/>
      <c r="E277" s="7"/>
      <c r="F277" s="7"/>
      <c r="G277" s="7"/>
      <c r="H277" s="7"/>
    </row>
    <row r="278" spans="1:8">
      <c r="A278" s="7"/>
      <c r="B278" s="24"/>
      <c r="C278" s="7"/>
      <c r="D278" s="7"/>
      <c r="E278" s="7"/>
      <c r="F278" s="7"/>
      <c r="G278" s="7"/>
      <c r="H278" s="7"/>
    </row>
    <row r="279" spans="1:8">
      <c r="A279" s="7"/>
      <c r="B279" s="24"/>
      <c r="C279" s="7"/>
      <c r="D279" s="7"/>
      <c r="E279" s="7"/>
      <c r="F279" s="7"/>
      <c r="G279" s="7"/>
      <c r="H279" s="7"/>
    </row>
    <row r="280" spans="1:8">
      <c r="A280" s="7"/>
      <c r="B280" s="24"/>
      <c r="C280" s="7"/>
      <c r="D280" s="7"/>
      <c r="E280" s="7"/>
      <c r="F280" s="7"/>
      <c r="G280" s="7"/>
      <c r="H280" s="7"/>
    </row>
    <row r="281" spans="1:8">
      <c r="A281" s="7"/>
      <c r="B281" s="24"/>
      <c r="C281" s="7"/>
      <c r="D281" s="7"/>
      <c r="E281" s="7"/>
      <c r="F281" s="7"/>
      <c r="G281" s="7"/>
      <c r="H281" s="7"/>
    </row>
    <row r="282" spans="1:8">
      <c r="A282" s="7"/>
      <c r="B282" s="24"/>
      <c r="C282" s="7"/>
      <c r="D282" s="7"/>
      <c r="E282" s="7"/>
      <c r="F282" s="7"/>
      <c r="G282" s="7"/>
      <c r="H282" s="7"/>
    </row>
    <row r="283" spans="1:8">
      <c r="A283" s="7"/>
      <c r="B283" s="24"/>
      <c r="C283" s="7"/>
      <c r="D283" s="7"/>
      <c r="E283" s="7"/>
      <c r="F283" s="7"/>
      <c r="G283" s="7"/>
      <c r="H283" s="7"/>
    </row>
    <row r="284" spans="1:8">
      <c r="A284" s="7"/>
      <c r="B284" s="24"/>
      <c r="C284" s="7"/>
      <c r="D284" s="7"/>
      <c r="E284" s="7"/>
      <c r="F284" s="7"/>
      <c r="G284" s="7"/>
      <c r="H284" s="7"/>
    </row>
    <row r="285" spans="1:8">
      <c r="A285" s="7"/>
      <c r="B285" s="24"/>
      <c r="C285" s="7"/>
      <c r="D285" s="7"/>
      <c r="E285" s="7"/>
      <c r="F285" s="7"/>
      <c r="G285" s="7"/>
      <c r="H285" s="7"/>
    </row>
    <row r="286" spans="1:8">
      <c r="A286" s="7"/>
      <c r="B286" s="24"/>
      <c r="C286" s="7"/>
      <c r="D286" s="7"/>
      <c r="E286" s="7"/>
      <c r="F286" s="7"/>
      <c r="G286" s="7"/>
      <c r="H286" s="7"/>
    </row>
    <row r="287" spans="1:8">
      <c r="A287" s="7"/>
      <c r="B287" s="24"/>
      <c r="C287" s="7"/>
      <c r="D287" s="7"/>
      <c r="E287" s="7"/>
      <c r="F287" s="7"/>
      <c r="G287" s="7"/>
      <c r="H287" s="7"/>
    </row>
    <row r="288" spans="1:8">
      <c r="A288" s="7"/>
      <c r="B288" s="24"/>
      <c r="C288" s="7"/>
      <c r="D288" s="7"/>
      <c r="E288" s="7"/>
      <c r="F288" s="7"/>
      <c r="G288" s="7"/>
      <c r="H288" s="7"/>
    </row>
    <row r="289" spans="1:8">
      <c r="A289" s="7"/>
      <c r="B289" s="24"/>
      <c r="C289" s="7"/>
      <c r="D289" s="7"/>
      <c r="E289" s="7"/>
      <c r="F289" s="7"/>
      <c r="G289" s="7"/>
      <c r="H289" s="7"/>
    </row>
    <row r="290" spans="1:8">
      <c r="A290" s="7"/>
      <c r="B290" s="24"/>
      <c r="C290" s="7"/>
      <c r="D290" s="7"/>
      <c r="E290" s="7"/>
      <c r="F290" s="7"/>
      <c r="G290" s="7"/>
      <c r="H290" s="7"/>
    </row>
    <row r="291" spans="1:8">
      <c r="A291" s="7"/>
      <c r="B291" s="24"/>
      <c r="C291" s="7"/>
      <c r="D291" s="7"/>
      <c r="E291" s="7"/>
      <c r="F291" s="7"/>
      <c r="G291" s="7"/>
      <c r="H291" s="7"/>
    </row>
    <row r="292" spans="1:8">
      <c r="A292" s="7"/>
      <c r="B292" s="24"/>
      <c r="C292" s="7"/>
      <c r="D292" s="7"/>
      <c r="E292" s="7"/>
      <c r="F292" s="7"/>
      <c r="G292" s="7"/>
      <c r="H292" s="7"/>
    </row>
    <row r="293" spans="1:8">
      <c r="A293" s="7"/>
      <c r="B293" s="24"/>
      <c r="C293" s="7"/>
      <c r="D293" s="7"/>
      <c r="E293" s="7"/>
      <c r="F293" s="7"/>
      <c r="G293" s="7"/>
      <c r="H293" s="7"/>
    </row>
    <row r="294" spans="1:8">
      <c r="A294" s="7"/>
      <c r="B294" s="24"/>
      <c r="C294" s="7"/>
      <c r="D294" s="7"/>
      <c r="E294" s="7"/>
      <c r="F294" s="7"/>
      <c r="G294" s="7"/>
      <c r="H294" s="7"/>
    </row>
    <row r="295" spans="1:8">
      <c r="A295" s="7"/>
      <c r="B295" s="24"/>
      <c r="C295" s="7"/>
      <c r="D295" s="7"/>
      <c r="E295" s="7"/>
      <c r="F295" s="7"/>
      <c r="G295" s="7"/>
      <c r="H295" s="7"/>
    </row>
    <row r="296" spans="1:8">
      <c r="A296" s="7"/>
      <c r="B296" s="24"/>
      <c r="C296" s="7"/>
      <c r="D296" s="7"/>
      <c r="E296" s="7"/>
      <c r="F296" s="7"/>
      <c r="G296" s="7"/>
      <c r="H296" s="7"/>
    </row>
    <row r="297" spans="1:8">
      <c r="A297" s="7"/>
      <c r="B297" s="24"/>
      <c r="C297" s="7"/>
      <c r="D297" s="7"/>
      <c r="E297" s="7"/>
      <c r="F297" s="7"/>
      <c r="G297" s="7"/>
      <c r="H297" s="7"/>
    </row>
    <row r="298" spans="1:8">
      <c r="A298" s="7"/>
      <c r="B298" s="24"/>
      <c r="C298" s="7"/>
      <c r="D298" s="7"/>
      <c r="E298" s="7"/>
      <c r="F298" s="7"/>
      <c r="G298" s="7"/>
      <c r="H298" s="7"/>
    </row>
    <row r="299" spans="1:8">
      <c r="A299" s="7"/>
      <c r="B299" s="24"/>
      <c r="C299" s="7"/>
      <c r="D299" s="7"/>
      <c r="E299" s="7"/>
      <c r="F299" s="7"/>
      <c r="G299" s="7"/>
      <c r="H299" s="7"/>
    </row>
    <row r="300" spans="1:8">
      <c r="A300" s="7"/>
      <c r="B300" s="24"/>
      <c r="C300" s="7"/>
      <c r="D300" s="7"/>
      <c r="E300" s="7"/>
      <c r="F300" s="7"/>
      <c r="G300" s="7"/>
      <c r="H300" s="7"/>
    </row>
  </sheetData>
  <mergeCells count="2">
    <mergeCell ref="A2:H2"/>
    <mergeCell ref="B4:C4"/>
  </mergeCells>
  <pageMargins left="0.7" right="0.7" top="0.75" bottom="0.75" header="0.3" footer="0.3"/>
  <pageSetup orientation="portrait"/>
  <extLst>
    <ext xmlns:x14="http://schemas.microsoft.com/office/spreadsheetml/2009/9/main" uri="{CCE6A557-97BC-4b89-ADB6-D9C93CAAB3DF}">
      <x14:dataValidations xmlns:xm="http://schemas.microsoft.com/office/excel/2006/main" count="3">
        <x14:dataValidation type="list" allowBlank="1" showInputMessage="1" showErrorMessage="1">
          <x14:formula1>
            <xm:f>LISTAS!$D$3:$D$48</xm:f>
          </x14:formula1>
          <xm:sqref>B4:C4</xm:sqref>
        </x14:dataValidation>
        <x14:dataValidation type="list" allowBlank="1" showInputMessage="1" showErrorMessage="1">
          <x14:formula1>
            <xm:f>LISTAS!$F$3:$F$4</xm:f>
          </x14:formula1>
          <xm:sqref>C7:C300</xm:sqref>
        </x14:dataValidation>
        <x14:dataValidation type="list" allowBlank="1" showInputMessage="1" showErrorMessage="1">
          <x14:formula1>
            <xm:f>LISTAS!$B$3:$B$14</xm:f>
          </x14:formula1>
          <xm:sqref>A7:A300</xm:sqref>
        </x14:dataValidation>
      </x14:dataValidations>
    </ex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01"/>
  <sheetViews>
    <sheetView zoomScale="75" zoomScaleNormal="75" zoomScalePageLayoutView="75" workbookViewId="0">
      <selection activeCell="C121" sqref="C121"/>
    </sheetView>
  </sheetViews>
  <sheetFormatPr baseColWidth="10" defaultRowHeight="13" x14ac:dyDescent="0"/>
  <cols>
    <col min="1" max="1" width="12.83203125" style="6" customWidth="1"/>
    <col min="2" max="2" width="16.83203125" style="6" customWidth="1"/>
    <col min="3" max="3" width="23.5" style="6" customWidth="1"/>
    <col min="4" max="4" width="17.6640625" style="6" customWidth="1"/>
    <col min="5" max="5" width="35" style="6" customWidth="1"/>
    <col min="6" max="6" width="30.6640625" style="6" customWidth="1"/>
    <col min="7" max="7" width="10.83203125" style="6" bestFit="1" customWidth="1"/>
    <col min="8" max="8" width="10.1640625" style="6" bestFit="1" customWidth="1"/>
    <col min="9" max="9" width="22" style="6" customWidth="1"/>
    <col min="10" max="16384" width="10.83203125" style="6"/>
  </cols>
  <sheetData>
    <row r="2" spans="1:8" ht="17">
      <c r="A2" s="26" t="s">
        <v>76</v>
      </c>
      <c r="B2" s="26"/>
      <c r="C2" s="26"/>
      <c r="D2" s="26"/>
      <c r="E2" s="26"/>
      <c r="F2" s="26"/>
      <c r="G2" s="26"/>
      <c r="H2" s="26"/>
    </row>
    <row r="3" spans="1:8" ht="17">
      <c r="A3" s="4"/>
      <c r="B3" s="4"/>
      <c r="C3" s="4"/>
      <c r="D3" s="4"/>
      <c r="E3" s="4"/>
      <c r="F3" s="4"/>
      <c r="G3" s="4"/>
      <c r="H3" s="4"/>
    </row>
    <row r="4" spans="1:8" ht="17">
      <c r="A4" s="2" t="s">
        <v>0</v>
      </c>
      <c r="B4" s="27" t="s">
        <v>28</v>
      </c>
      <c r="C4" s="28"/>
      <c r="D4" s="4"/>
      <c r="E4" s="4"/>
      <c r="F4" s="4"/>
      <c r="G4" s="4"/>
      <c r="H4" s="4"/>
    </row>
    <row r="6" spans="1:8" ht="26">
      <c r="A6" s="2" t="s">
        <v>3</v>
      </c>
      <c r="B6" s="2" t="s">
        <v>4</v>
      </c>
      <c r="C6" s="2" t="s">
        <v>5</v>
      </c>
      <c r="D6" s="2" t="s">
        <v>1</v>
      </c>
      <c r="E6" s="2" t="s">
        <v>2</v>
      </c>
      <c r="F6" s="2" t="s">
        <v>7</v>
      </c>
      <c r="G6" s="2" t="s">
        <v>68</v>
      </c>
      <c r="H6" s="3" t="s">
        <v>6</v>
      </c>
    </row>
    <row r="7" spans="1:8" s="9" customFormat="1" ht="39" customHeight="1">
      <c r="A7" s="8" t="s">
        <v>8</v>
      </c>
      <c r="B7" s="8">
        <v>5</v>
      </c>
      <c r="C7" s="8" t="s">
        <v>67</v>
      </c>
      <c r="D7" s="8" t="s">
        <v>318</v>
      </c>
      <c r="E7" s="8" t="s">
        <v>315</v>
      </c>
      <c r="F7" s="8" t="s">
        <v>319</v>
      </c>
      <c r="G7" s="8">
        <v>1</v>
      </c>
      <c r="H7" s="8">
        <v>21</v>
      </c>
    </row>
    <row r="8" spans="1:8" s="9" customFormat="1" ht="39" customHeight="1">
      <c r="A8" s="8" t="s">
        <v>8</v>
      </c>
      <c r="B8" s="8" t="s">
        <v>317</v>
      </c>
      <c r="C8" s="8" t="s">
        <v>67</v>
      </c>
      <c r="D8" s="8" t="s">
        <v>295</v>
      </c>
      <c r="E8" s="8" t="s">
        <v>316</v>
      </c>
      <c r="F8" s="8" t="s">
        <v>320</v>
      </c>
      <c r="G8" s="8">
        <v>3</v>
      </c>
      <c r="H8" s="8">
        <v>17</v>
      </c>
    </row>
    <row r="9" spans="1:8" s="9" customFormat="1" ht="67" customHeight="1">
      <c r="A9" s="8" t="s">
        <v>9</v>
      </c>
      <c r="B9" s="8" t="s">
        <v>321</v>
      </c>
      <c r="C9" s="8" t="s">
        <v>66</v>
      </c>
      <c r="D9" s="8" t="s">
        <v>245</v>
      </c>
      <c r="E9" s="8" t="s">
        <v>324</v>
      </c>
      <c r="F9" s="8" t="s">
        <v>942</v>
      </c>
      <c r="G9" s="8">
        <v>1</v>
      </c>
      <c r="H9" s="8">
        <v>52</v>
      </c>
    </row>
    <row r="10" spans="1:8" s="9" customFormat="1" ht="52">
      <c r="A10" s="8" t="s">
        <v>9</v>
      </c>
      <c r="B10" s="8" t="s">
        <v>322</v>
      </c>
      <c r="C10" s="8" t="s">
        <v>66</v>
      </c>
      <c r="D10" s="8" t="s">
        <v>245</v>
      </c>
      <c r="E10" s="8" t="s">
        <v>323</v>
      </c>
      <c r="F10" s="8" t="s">
        <v>943</v>
      </c>
      <c r="G10" s="8">
        <v>1</v>
      </c>
      <c r="H10" s="8">
        <v>52</v>
      </c>
    </row>
    <row r="11" spans="1:8" s="9" customFormat="1" ht="56" customHeight="1">
      <c r="A11" s="8" t="s">
        <v>9</v>
      </c>
      <c r="B11" s="8" t="s">
        <v>322</v>
      </c>
      <c r="C11" s="8" t="s">
        <v>66</v>
      </c>
      <c r="D11" s="8" t="s">
        <v>245</v>
      </c>
      <c r="E11" s="8" t="s">
        <v>325</v>
      </c>
      <c r="F11" s="8" t="s">
        <v>944</v>
      </c>
      <c r="G11" s="8">
        <v>1</v>
      </c>
      <c r="H11" s="8">
        <v>25</v>
      </c>
    </row>
    <row r="12" spans="1:8" s="9" customFormat="1" ht="57" customHeight="1">
      <c r="A12" s="8" t="s">
        <v>9</v>
      </c>
      <c r="B12" s="8">
        <v>18</v>
      </c>
      <c r="C12" s="8" t="s">
        <v>66</v>
      </c>
      <c r="D12" s="8" t="s">
        <v>89</v>
      </c>
      <c r="E12" s="8" t="s">
        <v>326</v>
      </c>
      <c r="F12" s="8" t="s">
        <v>945</v>
      </c>
      <c r="G12" s="8">
        <v>1</v>
      </c>
      <c r="H12" s="8">
        <v>23</v>
      </c>
    </row>
    <row r="13" spans="1:8" s="9" customFormat="1" ht="39" customHeight="1">
      <c r="A13" s="8" t="s">
        <v>9</v>
      </c>
      <c r="B13" s="8">
        <v>25</v>
      </c>
      <c r="C13" s="8" t="s">
        <v>66</v>
      </c>
      <c r="D13" s="8" t="s">
        <v>168</v>
      </c>
      <c r="E13" s="8" t="s">
        <v>327</v>
      </c>
      <c r="F13" s="8" t="s">
        <v>552</v>
      </c>
      <c r="G13" s="8">
        <v>1</v>
      </c>
      <c r="H13" s="8">
        <v>30</v>
      </c>
    </row>
    <row r="14" spans="1:8" s="9" customFormat="1" ht="39" customHeight="1">
      <c r="A14" s="8" t="s">
        <v>9</v>
      </c>
      <c r="B14" s="8" t="s">
        <v>322</v>
      </c>
      <c r="C14" s="8" t="s">
        <v>67</v>
      </c>
      <c r="D14" s="8" t="s">
        <v>70</v>
      </c>
      <c r="E14" s="8" t="s">
        <v>328</v>
      </c>
      <c r="F14" s="8" t="s">
        <v>946</v>
      </c>
      <c r="G14" s="8">
        <v>2</v>
      </c>
      <c r="H14" s="8">
        <v>53</v>
      </c>
    </row>
    <row r="15" spans="1:8" s="9" customFormat="1" ht="39" customHeight="1">
      <c r="A15" s="8" t="s">
        <v>9</v>
      </c>
      <c r="B15" s="8">
        <v>12</v>
      </c>
      <c r="C15" s="8" t="s">
        <v>66</v>
      </c>
      <c r="D15" s="8" t="s">
        <v>117</v>
      </c>
      <c r="E15" s="8" t="s">
        <v>329</v>
      </c>
      <c r="F15" s="8" t="s">
        <v>274</v>
      </c>
      <c r="G15" s="8">
        <v>1</v>
      </c>
      <c r="H15" s="8">
        <v>70</v>
      </c>
    </row>
    <row r="16" spans="1:8" s="9" customFormat="1" ht="39" customHeight="1">
      <c r="A16" s="8" t="s">
        <v>9</v>
      </c>
      <c r="B16" s="8" t="s">
        <v>331</v>
      </c>
      <c r="C16" s="8" t="s">
        <v>67</v>
      </c>
      <c r="D16" s="8" t="s">
        <v>337</v>
      </c>
      <c r="E16" s="8" t="s">
        <v>330</v>
      </c>
      <c r="F16" s="8" t="s">
        <v>332</v>
      </c>
      <c r="G16" s="8">
        <v>3</v>
      </c>
      <c r="H16" s="8">
        <v>17</v>
      </c>
    </row>
    <row r="17" spans="1:8" s="9" customFormat="1" ht="39" customHeight="1">
      <c r="A17" s="8" t="s">
        <v>10</v>
      </c>
      <c r="B17" s="8" t="s">
        <v>342</v>
      </c>
      <c r="C17" s="8" t="s">
        <v>66</v>
      </c>
      <c r="D17" s="8" t="s">
        <v>95</v>
      </c>
      <c r="E17" s="8" t="s">
        <v>333</v>
      </c>
      <c r="F17" s="8" t="s">
        <v>947</v>
      </c>
      <c r="G17" s="8">
        <v>2</v>
      </c>
      <c r="H17" s="8">
        <v>141</v>
      </c>
    </row>
    <row r="18" spans="1:8" s="9" customFormat="1" ht="39" customHeight="1">
      <c r="A18" s="8" t="s">
        <v>10</v>
      </c>
      <c r="B18" s="8">
        <v>40250</v>
      </c>
      <c r="C18" s="8" t="s">
        <v>66</v>
      </c>
      <c r="D18" s="8" t="s">
        <v>95</v>
      </c>
      <c r="E18" s="8" t="s">
        <v>334</v>
      </c>
      <c r="F18" s="8" t="s">
        <v>948</v>
      </c>
      <c r="G18" s="8">
        <v>2</v>
      </c>
      <c r="H18" s="8">
        <v>141</v>
      </c>
    </row>
    <row r="19" spans="1:8" s="9" customFormat="1" ht="39" customHeight="1">
      <c r="A19" s="8" t="s">
        <v>10</v>
      </c>
      <c r="B19" s="8" t="s">
        <v>343</v>
      </c>
      <c r="C19" s="8" t="s">
        <v>66</v>
      </c>
      <c r="D19" s="8" t="s">
        <v>95</v>
      </c>
      <c r="E19" s="8" t="s">
        <v>335</v>
      </c>
      <c r="F19" s="8" t="s">
        <v>949</v>
      </c>
      <c r="G19" s="8">
        <v>2</v>
      </c>
      <c r="H19" s="8">
        <v>141</v>
      </c>
    </row>
    <row r="20" spans="1:8" s="9" customFormat="1" ht="39" customHeight="1">
      <c r="A20" s="8" t="s">
        <v>10</v>
      </c>
      <c r="B20" s="8" t="s">
        <v>322</v>
      </c>
      <c r="C20" s="8" t="s">
        <v>66</v>
      </c>
      <c r="D20" s="8" t="s">
        <v>95</v>
      </c>
      <c r="E20" s="8" t="s">
        <v>336</v>
      </c>
      <c r="F20" s="8" t="s">
        <v>950</v>
      </c>
      <c r="G20" s="8">
        <v>2</v>
      </c>
      <c r="H20" s="8">
        <v>141</v>
      </c>
    </row>
    <row r="21" spans="1:8" s="9" customFormat="1" ht="65">
      <c r="A21" s="8" t="s">
        <v>10</v>
      </c>
      <c r="B21" s="8">
        <v>4</v>
      </c>
      <c r="C21" s="8" t="s">
        <v>67</v>
      </c>
      <c r="D21" s="8" t="s">
        <v>109</v>
      </c>
      <c r="E21" s="8" t="s">
        <v>338</v>
      </c>
      <c r="F21" s="8" t="s">
        <v>341</v>
      </c>
      <c r="G21" s="8">
        <v>1</v>
      </c>
      <c r="H21" s="8">
        <v>6</v>
      </c>
    </row>
    <row r="22" spans="1:8" s="9" customFormat="1" ht="39">
      <c r="A22" s="8" t="s">
        <v>10</v>
      </c>
      <c r="B22" s="8">
        <v>17</v>
      </c>
      <c r="C22" s="8" t="s">
        <v>67</v>
      </c>
      <c r="D22" s="8" t="s">
        <v>245</v>
      </c>
      <c r="E22" s="8" t="s">
        <v>339</v>
      </c>
      <c r="F22" s="8" t="s">
        <v>951</v>
      </c>
      <c r="G22" s="8">
        <v>1</v>
      </c>
      <c r="H22" s="8">
        <v>8</v>
      </c>
    </row>
    <row r="23" spans="1:8" s="9" customFormat="1" ht="52">
      <c r="A23" s="8" t="s">
        <v>10</v>
      </c>
      <c r="B23" s="8" t="s">
        <v>344</v>
      </c>
      <c r="C23" s="8" t="s">
        <v>67</v>
      </c>
      <c r="D23" s="8" t="s">
        <v>337</v>
      </c>
      <c r="E23" s="8" t="s">
        <v>340</v>
      </c>
      <c r="F23" s="8" t="s">
        <v>952</v>
      </c>
      <c r="G23" s="8">
        <v>3</v>
      </c>
      <c r="H23" s="8">
        <v>12</v>
      </c>
    </row>
    <row r="24" spans="1:8" s="9" customFormat="1" ht="39" customHeight="1">
      <c r="A24" s="8" t="s">
        <v>11</v>
      </c>
      <c r="B24" s="8" t="s">
        <v>345</v>
      </c>
      <c r="C24" s="8" t="s">
        <v>66</v>
      </c>
      <c r="D24" s="8" t="s">
        <v>95</v>
      </c>
      <c r="E24" s="8" t="s">
        <v>346</v>
      </c>
      <c r="F24" s="8" t="s">
        <v>954</v>
      </c>
      <c r="G24" s="8">
        <v>2</v>
      </c>
      <c r="H24" s="8">
        <v>141</v>
      </c>
    </row>
    <row r="25" spans="1:8" s="9" customFormat="1" ht="39" customHeight="1">
      <c r="A25" s="8" t="s">
        <v>11</v>
      </c>
      <c r="B25" s="8">
        <v>30</v>
      </c>
      <c r="C25" s="8" t="s">
        <v>66</v>
      </c>
      <c r="D25" s="8" t="s">
        <v>168</v>
      </c>
      <c r="E25" s="8" t="s">
        <v>347</v>
      </c>
      <c r="F25" s="8" t="s">
        <v>953</v>
      </c>
      <c r="G25" s="8">
        <v>1</v>
      </c>
      <c r="H25" s="8">
        <v>24</v>
      </c>
    </row>
    <row r="26" spans="1:8" s="9" customFormat="1" ht="55" customHeight="1">
      <c r="A26" s="8" t="s">
        <v>11</v>
      </c>
      <c r="B26" s="8" t="s">
        <v>91</v>
      </c>
      <c r="C26" s="8" t="s">
        <v>66</v>
      </c>
      <c r="D26" s="8" t="s">
        <v>69</v>
      </c>
      <c r="E26" s="8" t="s">
        <v>348</v>
      </c>
      <c r="F26" s="15" t="s">
        <v>1070</v>
      </c>
      <c r="G26" s="8">
        <v>2</v>
      </c>
      <c r="H26" s="8">
        <v>16</v>
      </c>
    </row>
    <row r="27" spans="1:8" s="9" customFormat="1" ht="39" customHeight="1">
      <c r="A27" s="8" t="s">
        <v>11</v>
      </c>
      <c r="B27" s="8">
        <v>7</v>
      </c>
      <c r="C27" s="8" t="s">
        <v>67</v>
      </c>
      <c r="D27" s="8" t="s">
        <v>337</v>
      </c>
      <c r="E27" s="8" t="s">
        <v>349</v>
      </c>
      <c r="F27" s="15" t="s">
        <v>1070</v>
      </c>
      <c r="G27" s="8">
        <v>1</v>
      </c>
      <c r="H27" s="8">
        <v>5</v>
      </c>
    </row>
    <row r="28" spans="1:8" s="9" customFormat="1" ht="39" customHeight="1">
      <c r="A28" s="8" t="s">
        <v>11</v>
      </c>
      <c r="B28" s="8">
        <v>9</v>
      </c>
      <c r="C28" s="8" t="s">
        <v>67</v>
      </c>
      <c r="D28" s="8" t="s">
        <v>337</v>
      </c>
      <c r="E28" s="8" t="s">
        <v>349</v>
      </c>
      <c r="F28" s="15" t="s">
        <v>1070</v>
      </c>
      <c r="G28" s="8">
        <v>1</v>
      </c>
      <c r="H28" s="8">
        <v>6</v>
      </c>
    </row>
    <row r="29" spans="1:8" s="9" customFormat="1" ht="39" customHeight="1">
      <c r="A29" s="8" t="s">
        <v>11</v>
      </c>
      <c r="B29" s="8">
        <v>12</v>
      </c>
      <c r="C29" s="8" t="s">
        <v>67</v>
      </c>
      <c r="D29" s="8" t="s">
        <v>337</v>
      </c>
      <c r="E29" s="8" t="s">
        <v>349</v>
      </c>
      <c r="F29" s="15" t="s">
        <v>1070</v>
      </c>
      <c r="G29" s="8">
        <v>1</v>
      </c>
      <c r="H29" s="8">
        <v>4</v>
      </c>
    </row>
    <row r="30" spans="1:8" s="9" customFormat="1" ht="39" customHeight="1">
      <c r="A30" s="8" t="s">
        <v>11</v>
      </c>
      <c r="B30" s="8">
        <v>6</v>
      </c>
      <c r="C30" s="8" t="s">
        <v>67</v>
      </c>
      <c r="D30" s="8" t="s">
        <v>245</v>
      </c>
      <c r="E30" s="8" t="s">
        <v>350</v>
      </c>
      <c r="F30" s="15" t="s">
        <v>1070</v>
      </c>
      <c r="G30" s="8">
        <v>1</v>
      </c>
      <c r="H30" s="8">
        <v>57</v>
      </c>
    </row>
    <row r="31" spans="1:8" s="9" customFormat="1" ht="39" customHeight="1">
      <c r="A31" s="8" t="s">
        <v>11</v>
      </c>
      <c r="B31" s="8">
        <v>15</v>
      </c>
      <c r="C31" s="8" t="s">
        <v>67</v>
      </c>
      <c r="D31" s="8" t="s">
        <v>353</v>
      </c>
      <c r="E31" s="8" t="s">
        <v>351</v>
      </c>
      <c r="F31" s="15" t="s">
        <v>1070</v>
      </c>
      <c r="G31" s="8">
        <v>1</v>
      </c>
      <c r="H31" s="8">
        <v>64</v>
      </c>
    </row>
    <row r="32" spans="1:8" s="9" customFormat="1" ht="39" customHeight="1">
      <c r="A32" s="8" t="s">
        <v>11</v>
      </c>
      <c r="B32" s="8">
        <v>21</v>
      </c>
      <c r="C32" s="8" t="s">
        <v>67</v>
      </c>
      <c r="D32" s="8" t="s">
        <v>354</v>
      </c>
      <c r="E32" s="8" t="s">
        <v>352</v>
      </c>
      <c r="F32" s="15" t="s">
        <v>1070</v>
      </c>
      <c r="G32" s="8">
        <v>1</v>
      </c>
      <c r="H32" s="8">
        <v>74</v>
      </c>
    </row>
    <row r="33" spans="1:8" s="9" customFormat="1" ht="39" customHeight="1">
      <c r="A33" s="8" t="s">
        <v>11</v>
      </c>
      <c r="B33" s="8">
        <v>22</v>
      </c>
      <c r="C33" s="8" t="s">
        <v>67</v>
      </c>
      <c r="D33" s="8" t="s">
        <v>354</v>
      </c>
      <c r="E33" s="8" t="s">
        <v>352</v>
      </c>
      <c r="F33" s="15" t="s">
        <v>1070</v>
      </c>
      <c r="G33" s="8">
        <v>1</v>
      </c>
      <c r="H33" s="8">
        <v>51</v>
      </c>
    </row>
    <row r="34" spans="1:8" s="9" customFormat="1" ht="39" customHeight="1">
      <c r="A34" s="8" t="s">
        <v>12</v>
      </c>
      <c r="B34" s="8" t="s">
        <v>165</v>
      </c>
      <c r="C34" s="8" t="s">
        <v>66</v>
      </c>
      <c r="D34" s="8" t="s">
        <v>95</v>
      </c>
      <c r="E34" s="8" t="s">
        <v>355</v>
      </c>
      <c r="F34" s="8" t="s">
        <v>955</v>
      </c>
      <c r="G34" s="8">
        <v>2</v>
      </c>
      <c r="H34" s="8">
        <v>120</v>
      </c>
    </row>
    <row r="35" spans="1:8" s="9" customFormat="1" ht="39" customHeight="1">
      <c r="A35" s="8" t="s">
        <v>12</v>
      </c>
      <c r="B35" s="8" t="s">
        <v>234</v>
      </c>
      <c r="C35" s="8" t="s">
        <v>66</v>
      </c>
      <c r="D35" s="8" t="s">
        <v>95</v>
      </c>
      <c r="E35" s="8" t="s">
        <v>356</v>
      </c>
      <c r="F35" s="8" t="s">
        <v>956</v>
      </c>
      <c r="G35" s="8">
        <v>2</v>
      </c>
      <c r="H35" s="8">
        <v>120</v>
      </c>
    </row>
    <row r="36" spans="1:8" s="9" customFormat="1" ht="39" customHeight="1">
      <c r="A36" s="8" t="s">
        <v>12</v>
      </c>
      <c r="B36" s="8" t="s">
        <v>280</v>
      </c>
      <c r="C36" s="8" t="s">
        <v>66</v>
      </c>
      <c r="D36" s="8" t="s">
        <v>95</v>
      </c>
      <c r="E36" s="8" t="s">
        <v>357</v>
      </c>
      <c r="F36" s="8" t="s">
        <v>957</v>
      </c>
      <c r="G36" s="8">
        <v>2</v>
      </c>
      <c r="H36" s="8">
        <v>120</v>
      </c>
    </row>
    <row r="37" spans="1:8" s="9" customFormat="1" ht="39" customHeight="1">
      <c r="A37" s="8" t="s">
        <v>12</v>
      </c>
      <c r="B37" s="8">
        <v>21</v>
      </c>
      <c r="C37" s="8" t="s">
        <v>66</v>
      </c>
      <c r="D37" s="8" t="s">
        <v>95</v>
      </c>
      <c r="E37" s="8" t="s">
        <v>358</v>
      </c>
      <c r="F37" s="8" t="s">
        <v>958</v>
      </c>
      <c r="G37" s="8">
        <v>1</v>
      </c>
      <c r="H37" s="8">
        <v>120</v>
      </c>
    </row>
    <row r="38" spans="1:8" s="9" customFormat="1" ht="39" customHeight="1">
      <c r="A38" s="8" t="s">
        <v>12</v>
      </c>
      <c r="B38" s="8">
        <v>22</v>
      </c>
      <c r="C38" s="8" t="s">
        <v>66</v>
      </c>
      <c r="D38" s="8" t="s">
        <v>95</v>
      </c>
      <c r="E38" s="8" t="s">
        <v>359</v>
      </c>
      <c r="F38" s="8" t="s">
        <v>959</v>
      </c>
      <c r="G38" s="8">
        <v>1</v>
      </c>
      <c r="H38" s="8">
        <v>120</v>
      </c>
    </row>
    <row r="39" spans="1:8" s="9" customFormat="1" ht="39" customHeight="1">
      <c r="A39" s="8" t="s">
        <v>12</v>
      </c>
      <c r="B39" s="8" t="s">
        <v>235</v>
      </c>
      <c r="C39" s="8" t="s">
        <v>66</v>
      </c>
      <c r="D39" s="8" t="s">
        <v>95</v>
      </c>
      <c r="E39" s="8" t="s">
        <v>360</v>
      </c>
      <c r="F39" s="8" t="s">
        <v>961</v>
      </c>
      <c r="G39" s="8">
        <v>2</v>
      </c>
      <c r="H39" s="8">
        <v>120</v>
      </c>
    </row>
    <row r="40" spans="1:8" s="9" customFormat="1" ht="39" customHeight="1">
      <c r="A40" s="8" t="s">
        <v>12</v>
      </c>
      <c r="B40" s="8">
        <v>11</v>
      </c>
      <c r="C40" s="8" t="s">
        <v>66</v>
      </c>
      <c r="D40" s="8" t="s">
        <v>80</v>
      </c>
      <c r="E40" s="8" t="s">
        <v>361</v>
      </c>
      <c r="F40" s="8" t="s">
        <v>960</v>
      </c>
      <c r="G40" s="8">
        <v>1</v>
      </c>
      <c r="H40" s="8">
        <v>134</v>
      </c>
    </row>
    <row r="41" spans="1:8" s="9" customFormat="1" ht="39" customHeight="1">
      <c r="A41" s="8" t="s">
        <v>12</v>
      </c>
      <c r="B41" s="8">
        <v>12</v>
      </c>
      <c r="C41" s="8" t="s">
        <v>66</v>
      </c>
      <c r="D41" s="8" t="s">
        <v>80</v>
      </c>
      <c r="E41" s="8" t="s">
        <v>362</v>
      </c>
      <c r="F41" s="8" t="s">
        <v>962</v>
      </c>
      <c r="G41" s="8">
        <v>1</v>
      </c>
      <c r="H41" s="8">
        <v>134</v>
      </c>
    </row>
    <row r="42" spans="1:8" s="9" customFormat="1" ht="39" customHeight="1">
      <c r="A42" s="8" t="s">
        <v>12</v>
      </c>
      <c r="B42" s="8">
        <v>13</v>
      </c>
      <c r="C42" s="8" t="s">
        <v>66</v>
      </c>
      <c r="D42" s="8" t="s">
        <v>80</v>
      </c>
      <c r="E42" s="8" t="s">
        <v>363</v>
      </c>
      <c r="F42" s="8" t="s">
        <v>956</v>
      </c>
      <c r="G42" s="8">
        <v>1</v>
      </c>
      <c r="H42" s="8">
        <v>134</v>
      </c>
    </row>
    <row r="43" spans="1:8" s="9" customFormat="1" ht="39" customHeight="1">
      <c r="A43" s="8" t="s">
        <v>12</v>
      </c>
      <c r="B43" s="8">
        <v>17</v>
      </c>
      <c r="C43" s="8" t="s">
        <v>66</v>
      </c>
      <c r="D43" s="8" t="s">
        <v>80</v>
      </c>
      <c r="E43" s="8" t="s">
        <v>364</v>
      </c>
      <c r="F43" s="8" t="s">
        <v>963</v>
      </c>
      <c r="G43" s="8">
        <v>1</v>
      </c>
      <c r="H43" s="8">
        <v>134</v>
      </c>
    </row>
    <row r="44" spans="1:8" s="9" customFormat="1" ht="39" customHeight="1">
      <c r="A44" s="8" t="s">
        <v>12</v>
      </c>
      <c r="B44" s="8">
        <v>15</v>
      </c>
      <c r="C44" s="8" t="s">
        <v>66</v>
      </c>
      <c r="D44" s="8" t="s">
        <v>156</v>
      </c>
      <c r="E44" s="8" t="s">
        <v>365</v>
      </c>
      <c r="F44" s="8" t="s">
        <v>964</v>
      </c>
      <c r="G44" s="8">
        <v>1</v>
      </c>
      <c r="H44" s="8">
        <v>22</v>
      </c>
    </row>
    <row r="45" spans="1:8" s="9" customFormat="1" ht="39" customHeight="1">
      <c r="A45" s="8" t="s">
        <v>12</v>
      </c>
      <c r="B45" s="8" t="s">
        <v>366</v>
      </c>
      <c r="C45" s="8" t="s">
        <v>66</v>
      </c>
      <c r="D45" s="8" t="s">
        <v>69</v>
      </c>
      <c r="E45" s="8" t="s">
        <v>348</v>
      </c>
      <c r="F45" s="15" t="s">
        <v>1070</v>
      </c>
      <c r="G45" s="8">
        <v>1</v>
      </c>
      <c r="H45" s="8">
        <v>16</v>
      </c>
    </row>
    <row r="46" spans="1:8" s="9" customFormat="1" ht="39" customHeight="1">
      <c r="A46" s="8" t="s">
        <v>12</v>
      </c>
      <c r="B46" s="8">
        <v>11</v>
      </c>
      <c r="C46" s="8" t="s">
        <v>67</v>
      </c>
      <c r="D46" s="8" t="s">
        <v>245</v>
      </c>
      <c r="E46" s="8" t="s">
        <v>367</v>
      </c>
      <c r="F46" s="15" t="s">
        <v>1070</v>
      </c>
      <c r="G46" s="8">
        <v>1</v>
      </c>
      <c r="H46" s="8">
        <v>37</v>
      </c>
    </row>
    <row r="47" spans="1:8" s="9" customFormat="1" ht="39" customHeight="1">
      <c r="A47" s="8" t="s">
        <v>12</v>
      </c>
      <c r="B47" s="8">
        <v>4</v>
      </c>
      <c r="C47" s="8" t="s">
        <v>67</v>
      </c>
      <c r="D47" s="8" t="s">
        <v>337</v>
      </c>
      <c r="E47" s="8" t="s">
        <v>368</v>
      </c>
      <c r="F47" s="8" t="s">
        <v>965</v>
      </c>
      <c r="G47" s="8">
        <v>1</v>
      </c>
      <c r="H47" s="8">
        <v>9</v>
      </c>
    </row>
    <row r="48" spans="1:8" s="9" customFormat="1" ht="39" customHeight="1">
      <c r="A48" s="8" t="s">
        <v>12</v>
      </c>
      <c r="B48" s="8">
        <v>6</v>
      </c>
      <c r="C48" s="8" t="s">
        <v>67</v>
      </c>
      <c r="D48" s="8" t="s">
        <v>337</v>
      </c>
      <c r="E48" s="8" t="s">
        <v>368</v>
      </c>
      <c r="F48" s="8" t="s">
        <v>965</v>
      </c>
      <c r="G48" s="8">
        <v>1</v>
      </c>
      <c r="H48" s="8">
        <v>8</v>
      </c>
    </row>
    <row r="49" spans="1:8" s="9" customFormat="1" ht="39" customHeight="1">
      <c r="A49" s="8" t="s">
        <v>12</v>
      </c>
      <c r="B49" s="8">
        <v>6</v>
      </c>
      <c r="C49" s="8" t="s">
        <v>67</v>
      </c>
      <c r="D49" s="8" t="s">
        <v>69</v>
      </c>
      <c r="E49" s="8" t="s">
        <v>369</v>
      </c>
      <c r="F49" s="15" t="s">
        <v>1070</v>
      </c>
      <c r="G49" s="8">
        <v>1</v>
      </c>
      <c r="H49" s="8">
        <v>5</v>
      </c>
    </row>
    <row r="50" spans="1:8" s="9" customFormat="1" ht="39" customHeight="1">
      <c r="A50" s="8" t="s">
        <v>12</v>
      </c>
      <c r="B50" s="8">
        <v>7</v>
      </c>
      <c r="C50" s="8" t="s">
        <v>67</v>
      </c>
      <c r="D50" s="8" t="s">
        <v>69</v>
      </c>
      <c r="E50" s="8" t="s">
        <v>369</v>
      </c>
      <c r="F50" s="15" t="s">
        <v>1070</v>
      </c>
      <c r="G50" s="8">
        <v>1</v>
      </c>
      <c r="H50" s="8">
        <v>4</v>
      </c>
    </row>
    <row r="51" spans="1:8" s="9" customFormat="1" ht="39" customHeight="1">
      <c r="A51" s="8" t="s">
        <v>12</v>
      </c>
      <c r="B51" s="8">
        <v>10</v>
      </c>
      <c r="C51" s="8" t="s">
        <v>67</v>
      </c>
      <c r="D51" s="8" t="s">
        <v>69</v>
      </c>
      <c r="E51" s="8" t="s">
        <v>369</v>
      </c>
      <c r="F51" s="15" t="s">
        <v>1070</v>
      </c>
      <c r="G51" s="8">
        <v>1</v>
      </c>
      <c r="H51" s="8">
        <v>4</v>
      </c>
    </row>
    <row r="52" spans="1:8" s="9" customFormat="1" ht="39" customHeight="1">
      <c r="A52" s="8" t="s">
        <v>12</v>
      </c>
      <c r="B52" s="8">
        <v>11</v>
      </c>
      <c r="C52" s="8" t="s">
        <v>67</v>
      </c>
      <c r="D52" s="8" t="s">
        <v>69</v>
      </c>
      <c r="E52" s="8" t="s">
        <v>369</v>
      </c>
      <c r="F52" s="15" t="s">
        <v>1070</v>
      </c>
      <c r="G52" s="8">
        <v>1</v>
      </c>
      <c r="H52" s="8">
        <v>4</v>
      </c>
    </row>
    <row r="53" spans="1:8" s="9" customFormat="1" ht="39" customHeight="1">
      <c r="A53" s="8" t="s">
        <v>13</v>
      </c>
      <c r="B53" s="8" t="s">
        <v>188</v>
      </c>
      <c r="C53" s="8" t="s">
        <v>66</v>
      </c>
      <c r="D53" s="8" t="s">
        <v>95</v>
      </c>
      <c r="E53" s="8" t="s">
        <v>610</v>
      </c>
      <c r="F53" s="8" t="s">
        <v>561</v>
      </c>
      <c r="G53" s="8">
        <v>2</v>
      </c>
      <c r="H53" s="8">
        <v>100</v>
      </c>
    </row>
    <row r="54" spans="1:8" s="9" customFormat="1" ht="39" customHeight="1">
      <c r="A54" s="8" t="s">
        <v>13</v>
      </c>
      <c r="B54" s="8" t="s">
        <v>560</v>
      </c>
      <c r="C54" s="8" t="s">
        <v>66</v>
      </c>
      <c r="D54" s="8" t="s">
        <v>95</v>
      </c>
      <c r="E54" s="8" t="s">
        <v>611</v>
      </c>
      <c r="F54" s="8" t="s">
        <v>612</v>
      </c>
      <c r="G54" s="8">
        <v>2</v>
      </c>
      <c r="H54" s="8">
        <v>100</v>
      </c>
    </row>
    <row r="55" spans="1:8" s="9" customFormat="1" ht="39" customHeight="1">
      <c r="A55" s="8" t="s">
        <v>13</v>
      </c>
      <c r="B55" s="8" t="s">
        <v>562</v>
      </c>
      <c r="C55" s="8" t="s">
        <v>66</v>
      </c>
      <c r="D55" s="8" t="s">
        <v>95</v>
      </c>
      <c r="E55" s="8" t="s">
        <v>611</v>
      </c>
      <c r="F55" s="8" t="s">
        <v>613</v>
      </c>
      <c r="G55" s="8">
        <v>2</v>
      </c>
      <c r="H55" s="8">
        <v>100</v>
      </c>
    </row>
    <row r="56" spans="1:8" s="9" customFormat="1" ht="39" customHeight="1">
      <c r="A56" s="8" t="s">
        <v>13</v>
      </c>
      <c r="B56" s="8" t="s">
        <v>614</v>
      </c>
      <c r="C56" s="8" t="s">
        <v>66</v>
      </c>
      <c r="D56" s="8" t="s">
        <v>95</v>
      </c>
      <c r="E56" s="8" t="s">
        <v>611</v>
      </c>
      <c r="F56" s="8" t="s">
        <v>615</v>
      </c>
      <c r="G56" s="8">
        <v>2</v>
      </c>
      <c r="H56" s="8">
        <v>100</v>
      </c>
    </row>
    <row r="57" spans="1:8" s="9" customFormat="1" ht="39" customHeight="1">
      <c r="A57" s="8" t="s">
        <v>13</v>
      </c>
      <c r="B57" s="8">
        <v>10</v>
      </c>
      <c r="C57" s="8" t="s">
        <v>66</v>
      </c>
      <c r="D57" s="8" t="s">
        <v>616</v>
      </c>
      <c r="E57" s="8" t="s">
        <v>617</v>
      </c>
      <c r="F57" s="8" t="s">
        <v>618</v>
      </c>
      <c r="G57" s="8">
        <v>1</v>
      </c>
      <c r="H57" s="8">
        <v>20</v>
      </c>
    </row>
    <row r="58" spans="1:8" s="9" customFormat="1" ht="39" customHeight="1">
      <c r="A58" s="8" t="s">
        <v>13</v>
      </c>
      <c r="B58" s="8">
        <v>24</v>
      </c>
      <c r="C58" s="8" t="s">
        <v>66</v>
      </c>
      <c r="D58" s="8" t="s">
        <v>245</v>
      </c>
      <c r="E58" s="8" t="s">
        <v>619</v>
      </c>
      <c r="F58" s="8" t="s">
        <v>573</v>
      </c>
      <c r="G58" s="8">
        <v>1</v>
      </c>
      <c r="H58" s="8">
        <v>31</v>
      </c>
    </row>
    <row r="59" spans="1:8" s="9" customFormat="1" ht="39" customHeight="1">
      <c r="A59" s="8" t="s">
        <v>13</v>
      </c>
      <c r="B59" s="8">
        <v>24</v>
      </c>
      <c r="C59" s="8" t="s">
        <v>66</v>
      </c>
      <c r="D59" s="8" t="s">
        <v>245</v>
      </c>
      <c r="E59" s="8" t="s">
        <v>619</v>
      </c>
      <c r="F59" s="8" t="s">
        <v>620</v>
      </c>
      <c r="G59" s="8">
        <v>1</v>
      </c>
      <c r="H59" s="8">
        <v>31</v>
      </c>
    </row>
    <row r="60" spans="1:8" s="9" customFormat="1" ht="39" customHeight="1">
      <c r="A60" s="8" t="s">
        <v>13</v>
      </c>
      <c r="B60" s="8">
        <v>30</v>
      </c>
      <c r="C60" s="8" t="s">
        <v>66</v>
      </c>
      <c r="D60" s="8" t="s">
        <v>245</v>
      </c>
      <c r="E60" s="8" t="s">
        <v>619</v>
      </c>
      <c r="F60" s="8" t="s">
        <v>583</v>
      </c>
      <c r="G60" s="8">
        <v>1</v>
      </c>
      <c r="H60" s="8">
        <v>28</v>
      </c>
    </row>
    <row r="61" spans="1:8" s="9" customFormat="1" ht="39" customHeight="1">
      <c r="A61" s="8" t="s">
        <v>13</v>
      </c>
      <c r="B61" s="8">
        <v>30</v>
      </c>
      <c r="C61" s="8" t="s">
        <v>66</v>
      </c>
      <c r="D61" s="8" t="s">
        <v>80</v>
      </c>
      <c r="E61" s="8" t="s">
        <v>621</v>
      </c>
      <c r="F61" s="8" t="s">
        <v>622</v>
      </c>
      <c r="G61" s="8">
        <v>1</v>
      </c>
      <c r="H61" s="8">
        <v>80</v>
      </c>
    </row>
    <row r="62" spans="1:8" s="9" customFormat="1" ht="39" customHeight="1">
      <c r="A62" s="8" t="s">
        <v>13</v>
      </c>
      <c r="B62" s="8">
        <v>28</v>
      </c>
      <c r="C62" s="8" t="s">
        <v>66</v>
      </c>
      <c r="D62" s="8" t="s">
        <v>616</v>
      </c>
      <c r="E62" s="8" t="s">
        <v>623</v>
      </c>
      <c r="F62" s="8" t="s">
        <v>1070</v>
      </c>
      <c r="G62" s="8">
        <v>1</v>
      </c>
      <c r="H62" s="8">
        <v>0</v>
      </c>
    </row>
    <row r="63" spans="1:8" s="9" customFormat="1" ht="39" customHeight="1">
      <c r="A63" s="8" t="s">
        <v>13</v>
      </c>
      <c r="B63" s="8">
        <v>16</v>
      </c>
      <c r="C63" s="8" t="s">
        <v>66</v>
      </c>
      <c r="D63" s="8" t="s">
        <v>117</v>
      </c>
      <c r="E63" s="8" t="s">
        <v>624</v>
      </c>
      <c r="F63" s="15" t="s">
        <v>1070</v>
      </c>
      <c r="G63" s="8">
        <v>1</v>
      </c>
      <c r="H63" s="8">
        <v>60</v>
      </c>
    </row>
    <row r="64" spans="1:8" s="9" customFormat="1" ht="39" customHeight="1">
      <c r="A64" s="8" t="s">
        <v>13</v>
      </c>
      <c r="B64" s="8" t="s">
        <v>625</v>
      </c>
      <c r="C64" s="8" t="s">
        <v>67</v>
      </c>
      <c r="D64" s="8" t="s">
        <v>245</v>
      </c>
      <c r="E64" s="8" t="s">
        <v>626</v>
      </c>
      <c r="F64" s="15" t="s">
        <v>1070</v>
      </c>
      <c r="G64" s="8">
        <v>3</v>
      </c>
      <c r="H64" s="8">
        <v>4</v>
      </c>
    </row>
    <row r="65" spans="1:8" s="9" customFormat="1" ht="39" customHeight="1">
      <c r="A65" s="8" t="s">
        <v>13</v>
      </c>
      <c r="B65" s="8">
        <v>17</v>
      </c>
      <c r="C65" s="8" t="s">
        <v>67</v>
      </c>
      <c r="D65" s="8" t="s">
        <v>627</v>
      </c>
      <c r="E65" s="8" t="s">
        <v>628</v>
      </c>
      <c r="F65" s="8" t="s">
        <v>1073</v>
      </c>
      <c r="G65" s="8">
        <v>1</v>
      </c>
      <c r="H65" s="8">
        <v>60</v>
      </c>
    </row>
    <row r="66" spans="1:8" s="9" customFormat="1" ht="39" customHeight="1">
      <c r="A66" s="8" t="s">
        <v>13</v>
      </c>
      <c r="B66" s="8">
        <v>16</v>
      </c>
      <c r="C66" s="8" t="s">
        <v>67</v>
      </c>
      <c r="D66" s="8" t="s">
        <v>629</v>
      </c>
      <c r="E66" s="8" t="s">
        <v>630</v>
      </c>
      <c r="F66" s="8" t="s">
        <v>1073</v>
      </c>
      <c r="G66" s="8">
        <v>1</v>
      </c>
      <c r="H66" s="8">
        <v>2</v>
      </c>
    </row>
    <row r="67" spans="1:8" s="9" customFormat="1" ht="39" customHeight="1">
      <c r="A67" s="8" t="s">
        <v>13</v>
      </c>
      <c r="B67" s="8">
        <v>28</v>
      </c>
      <c r="C67" s="8" t="s">
        <v>67</v>
      </c>
      <c r="D67" s="8" t="s">
        <v>146</v>
      </c>
      <c r="E67" s="8" t="s">
        <v>631</v>
      </c>
      <c r="F67" s="8" t="s">
        <v>1073</v>
      </c>
      <c r="G67" s="8">
        <v>1</v>
      </c>
      <c r="H67" s="8">
        <v>0</v>
      </c>
    </row>
    <row r="68" spans="1:8" s="9" customFormat="1" ht="39" customHeight="1">
      <c r="A68" s="8" t="s">
        <v>13</v>
      </c>
      <c r="B68" s="8" t="s">
        <v>632</v>
      </c>
      <c r="C68" s="8" t="s">
        <v>67</v>
      </c>
      <c r="D68" s="8" t="s">
        <v>337</v>
      </c>
      <c r="E68" s="8" t="s">
        <v>633</v>
      </c>
      <c r="F68" s="15" t="s">
        <v>1070</v>
      </c>
      <c r="G68" s="8">
        <v>3</v>
      </c>
      <c r="H68" s="8">
        <v>4</v>
      </c>
    </row>
    <row r="69" spans="1:8" s="9" customFormat="1" ht="39" customHeight="1">
      <c r="A69" s="8" t="s">
        <v>14</v>
      </c>
      <c r="B69" s="8">
        <v>12</v>
      </c>
      <c r="C69" s="8" t="s">
        <v>66</v>
      </c>
      <c r="D69" s="8" t="s">
        <v>95</v>
      </c>
      <c r="E69" s="8" t="s">
        <v>634</v>
      </c>
      <c r="F69" s="8" t="s">
        <v>635</v>
      </c>
      <c r="G69" s="8">
        <v>1</v>
      </c>
      <c r="H69" s="8">
        <v>80</v>
      </c>
    </row>
    <row r="70" spans="1:8" s="9" customFormat="1" ht="39" customHeight="1">
      <c r="A70" s="8" t="s">
        <v>14</v>
      </c>
      <c r="B70" s="8" t="s">
        <v>140</v>
      </c>
      <c r="C70" s="8" t="s">
        <v>66</v>
      </c>
      <c r="D70" s="8" t="s">
        <v>69</v>
      </c>
      <c r="E70" s="8" t="s">
        <v>636</v>
      </c>
      <c r="F70" s="15" t="s">
        <v>1070</v>
      </c>
      <c r="G70" s="8">
        <v>2</v>
      </c>
      <c r="H70" s="8">
        <v>16</v>
      </c>
    </row>
    <row r="71" spans="1:8" s="9" customFormat="1" ht="39" customHeight="1">
      <c r="A71" s="8" t="s">
        <v>14</v>
      </c>
      <c r="B71" s="8">
        <v>6</v>
      </c>
      <c r="C71" s="8" t="s">
        <v>67</v>
      </c>
      <c r="D71" s="8" t="s">
        <v>637</v>
      </c>
      <c r="E71" s="8" t="s">
        <v>638</v>
      </c>
      <c r="F71" s="8" t="s">
        <v>639</v>
      </c>
      <c r="G71" s="8">
        <v>1</v>
      </c>
      <c r="H71" s="8">
        <v>0</v>
      </c>
    </row>
    <row r="72" spans="1:8" s="9" customFormat="1" ht="39" customHeight="1">
      <c r="A72" s="8" t="s">
        <v>14</v>
      </c>
      <c r="B72" s="8">
        <v>6</v>
      </c>
      <c r="C72" s="8" t="s">
        <v>67</v>
      </c>
      <c r="D72" s="8" t="s">
        <v>245</v>
      </c>
      <c r="E72" s="8" t="s">
        <v>640</v>
      </c>
      <c r="F72" s="15" t="s">
        <v>1070</v>
      </c>
      <c r="G72" s="8">
        <v>1</v>
      </c>
      <c r="H72" s="8">
        <v>57</v>
      </c>
    </row>
    <row r="73" spans="1:8" s="9" customFormat="1" ht="52">
      <c r="A73" s="8" t="s">
        <v>15</v>
      </c>
      <c r="B73" s="8">
        <v>20</v>
      </c>
      <c r="C73" s="8" t="s">
        <v>66</v>
      </c>
      <c r="D73" s="8" t="s">
        <v>245</v>
      </c>
      <c r="E73" s="8" t="s">
        <v>641</v>
      </c>
      <c r="F73" s="8" t="s">
        <v>573</v>
      </c>
      <c r="G73" s="8">
        <v>1</v>
      </c>
      <c r="H73" s="8">
        <v>20</v>
      </c>
    </row>
    <row r="74" spans="1:8" s="9" customFormat="1" ht="52">
      <c r="A74" s="8" t="s">
        <v>15</v>
      </c>
      <c r="B74" s="8">
        <v>20</v>
      </c>
      <c r="C74" s="8" t="s">
        <v>66</v>
      </c>
      <c r="D74" s="8" t="s">
        <v>245</v>
      </c>
      <c r="E74" s="8" t="s">
        <v>642</v>
      </c>
      <c r="F74" s="8" t="s">
        <v>599</v>
      </c>
      <c r="G74" s="8">
        <v>1</v>
      </c>
      <c r="H74" s="8">
        <v>20</v>
      </c>
    </row>
    <row r="75" spans="1:8" s="9" customFormat="1" ht="39" customHeight="1">
      <c r="A75" s="8" t="s">
        <v>15</v>
      </c>
      <c r="B75" s="8">
        <v>13</v>
      </c>
      <c r="C75" s="8" t="s">
        <v>66</v>
      </c>
      <c r="D75" s="8" t="s">
        <v>643</v>
      </c>
      <c r="E75" s="8" t="s">
        <v>644</v>
      </c>
      <c r="F75" s="8" t="s">
        <v>645</v>
      </c>
      <c r="G75" s="8">
        <v>1</v>
      </c>
      <c r="H75" s="8">
        <v>78</v>
      </c>
    </row>
    <row r="76" spans="1:8" s="9" customFormat="1" ht="39" customHeight="1">
      <c r="A76" s="8" t="s">
        <v>15</v>
      </c>
      <c r="B76" s="8" t="s">
        <v>646</v>
      </c>
      <c r="C76" s="8" t="s">
        <v>67</v>
      </c>
      <c r="D76" s="8" t="s">
        <v>647</v>
      </c>
      <c r="E76" s="8" t="s">
        <v>648</v>
      </c>
      <c r="F76" s="8" t="s">
        <v>649</v>
      </c>
      <c r="G76" s="8">
        <v>4</v>
      </c>
      <c r="H76" s="8">
        <v>28</v>
      </c>
    </row>
    <row r="77" spans="1:8" s="9" customFormat="1" ht="39" customHeight="1">
      <c r="A77" s="8" t="s">
        <v>15</v>
      </c>
      <c r="B77" s="8">
        <v>10</v>
      </c>
      <c r="C77" s="8" t="s">
        <v>67</v>
      </c>
      <c r="D77" s="8" t="s">
        <v>245</v>
      </c>
      <c r="E77" s="8" t="s">
        <v>650</v>
      </c>
      <c r="F77" s="15" t="s">
        <v>1070</v>
      </c>
      <c r="G77" s="8">
        <v>1</v>
      </c>
      <c r="H77" s="8">
        <v>3</v>
      </c>
    </row>
    <row r="78" spans="1:8" s="9" customFormat="1" ht="39" customHeight="1">
      <c r="A78" s="8" t="s">
        <v>16</v>
      </c>
      <c r="B78" s="8">
        <v>3</v>
      </c>
      <c r="C78" s="8" t="s">
        <v>66</v>
      </c>
      <c r="D78" s="8" t="s">
        <v>643</v>
      </c>
      <c r="E78" s="8" t="s">
        <v>651</v>
      </c>
      <c r="F78" s="8" t="s">
        <v>652</v>
      </c>
      <c r="G78" s="8">
        <v>1</v>
      </c>
      <c r="H78" s="8">
        <v>25</v>
      </c>
    </row>
    <row r="79" spans="1:8" s="9" customFormat="1" ht="39" customHeight="1">
      <c r="A79" s="8" t="s">
        <v>16</v>
      </c>
      <c r="B79" s="8">
        <v>10</v>
      </c>
      <c r="C79" s="8" t="s">
        <v>66</v>
      </c>
      <c r="D79" s="8" t="s">
        <v>643</v>
      </c>
      <c r="E79" s="8" t="s">
        <v>653</v>
      </c>
      <c r="F79" s="8" t="s">
        <v>654</v>
      </c>
      <c r="G79" s="8">
        <v>1</v>
      </c>
      <c r="H79" s="8">
        <v>59</v>
      </c>
    </row>
    <row r="80" spans="1:8" s="9" customFormat="1" ht="78">
      <c r="A80" s="8" t="s">
        <v>16</v>
      </c>
      <c r="B80" s="8">
        <v>17</v>
      </c>
      <c r="C80" s="8" t="s">
        <v>66</v>
      </c>
      <c r="D80" s="8" t="s">
        <v>591</v>
      </c>
      <c r="E80" s="8" t="s">
        <v>655</v>
      </c>
      <c r="F80" s="8" t="s">
        <v>656</v>
      </c>
      <c r="G80" s="8">
        <v>1</v>
      </c>
      <c r="H80" s="8">
        <v>14</v>
      </c>
    </row>
    <row r="81" spans="1:8" s="9" customFormat="1" ht="39">
      <c r="A81" s="8" t="s">
        <v>16</v>
      </c>
      <c r="B81" s="8">
        <v>24</v>
      </c>
      <c r="C81" s="8" t="s">
        <v>66</v>
      </c>
      <c r="D81" s="8" t="s">
        <v>643</v>
      </c>
      <c r="E81" s="8" t="s">
        <v>657</v>
      </c>
      <c r="F81" s="8" t="s">
        <v>658</v>
      </c>
      <c r="G81" s="8">
        <v>1</v>
      </c>
      <c r="H81" s="8">
        <v>48</v>
      </c>
    </row>
    <row r="82" spans="1:8" s="9" customFormat="1" ht="52">
      <c r="A82" s="8" t="s">
        <v>16</v>
      </c>
      <c r="B82" s="8">
        <v>4</v>
      </c>
      <c r="C82" s="8" t="s">
        <v>66</v>
      </c>
      <c r="D82" s="8" t="s">
        <v>245</v>
      </c>
      <c r="E82" s="8" t="s">
        <v>659</v>
      </c>
      <c r="F82" s="8" t="s">
        <v>594</v>
      </c>
      <c r="G82" s="8">
        <v>1</v>
      </c>
      <c r="H82" s="8">
        <v>18</v>
      </c>
    </row>
    <row r="83" spans="1:8" s="9" customFormat="1" ht="39" customHeight="1">
      <c r="A83" s="8" t="s">
        <v>16</v>
      </c>
      <c r="B83" s="8">
        <v>10</v>
      </c>
      <c r="C83" s="8" t="s">
        <v>66</v>
      </c>
      <c r="D83" s="8" t="s">
        <v>643</v>
      </c>
      <c r="E83" s="8" t="s">
        <v>660</v>
      </c>
      <c r="F83" s="8" t="s">
        <v>660</v>
      </c>
      <c r="G83" s="8">
        <v>1</v>
      </c>
      <c r="H83" s="8">
        <v>59</v>
      </c>
    </row>
    <row r="84" spans="1:8" s="9" customFormat="1" ht="39">
      <c r="A84" s="8" t="s">
        <v>16</v>
      </c>
      <c r="B84" s="8">
        <v>9</v>
      </c>
      <c r="C84" s="8" t="s">
        <v>66</v>
      </c>
      <c r="D84" s="8" t="s">
        <v>146</v>
      </c>
      <c r="E84" s="8" t="s">
        <v>661</v>
      </c>
      <c r="F84" s="8" t="s">
        <v>662</v>
      </c>
      <c r="G84" s="8">
        <v>1</v>
      </c>
      <c r="H84" s="8">
        <v>37</v>
      </c>
    </row>
    <row r="85" spans="1:8" s="9" customFormat="1" ht="39" customHeight="1">
      <c r="A85" s="8" t="s">
        <v>16</v>
      </c>
      <c r="B85" s="8">
        <v>24</v>
      </c>
      <c r="C85" s="8" t="s">
        <v>66</v>
      </c>
      <c r="D85" s="8" t="s">
        <v>643</v>
      </c>
      <c r="E85" s="8" t="s">
        <v>663</v>
      </c>
      <c r="F85" s="8" t="s">
        <v>563</v>
      </c>
      <c r="G85" s="8">
        <v>1</v>
      </c>
      <c r="H85" s="8">
        <v>40</v>
      </c>
    </row>
    <row r="86" spans="1:8" s="9" customFormat="1" ht="39" customHeight="1">
      <c r="A86" s="8" t="s">
        <v>16</v>
      </c>
      <c r="B86" s="8">
        <v>20</v>
      </c>
      <c r="C86" s="8" t="s">
        <v>66</v>
      </c>
      <c r="D86" s="8" t="s">
        <v>664</v>
      </c>
      <c r="E86" s="8" t="s">
        <v>665</v>
      </c>
      <c r="F86" s="8" t="s">
        <v>666</v>
      </c>
      <c r="G86" s="8">
        <v>1</v>
      </c>
      <c r="H86" s="8">
        <v>205</v>
      </c>
    </row>
    <row r="87" spans="1:8" s="9" customFormat="1" ht="39" customHeight="1">
      <c r="A87" s="8" t="s">
        <v>16</v>
      </c>
      <c r="B87" s="8">
        <v>27</v>
      </c>
      <c r="C87" s="8" t="s">
        <v>66</v>
      </c>
      <c r="D87" s="8" t="s">
        <v>667</v>
      </c>
      <c r="E87" s="8" t="s">
        <v>668</v>
      </c>
      <c r="F87" s="8" t="s">
        <v>666</v>
      </c>
      <c r="G87" s="8">
        <v>1</v>
      </c>
      <c r="H87" s="8">
        <v>50</v>
      </c>
    </row>
    <row r="88" spans="1:8" s="9" customFormat="1" ht="39" customHeight="1">
      <c r="A88" s="8" t="s">
        <v>16</v>
      </c>
      <c r="B88" s="8" t="s">
        <v>670</v>
      </c>
      <c r="C88" s="8" t="s">
        <v>67</v>
      </c>
      <c r="D88" s="8" t="s">
        <v>337</v>
      </c>
      <c r="E88" s="8" t="s">
        <v>671</v>
      </c>
      <c r="F88" s="8" t="s">
        <v>672</v>
      </c>
      <c r="G88" s="8">
        <v>3</v>
      </c>
      <c r="H88" s="8">
        <v>6</v>
      </c>
    </row>
    <row r="89" spans="1:8" s="9" customFormat="1" ht="39" customHeight="1">
      <c r="A89" s="8" t="s">
        <v>16</v>
      </c>
      <c r="B89" s="8">
        <v>7</v>
      </c>
      <c r="C89" s="8" t="s">
        <v>67</v>
      </c>
      <c r="D89" s="8" t="s">
        <v>245</v>
      </c>
      <c r="E89" s="8" t="s">
        <v>673</v>
      </c>
      <c r="F89" s="15" t="s">
        <v>1070</v>
      </c>
      <c r="G89" s="8">
        <v>1</v>
      </c>
      <c r="H89" s="8">
        <v>3</v>
      </c>
    </row>
    <row r="90" spans="1:8" s="9" customFormat="1" ht="39">
      <c r="A90" s="8" t="s">
        <v>16</v>
      </c>
      <c r="B90" s="8">
        <v>7</v>
      </c>
      <c r="C90" s="8" t="s">
        <v>67</v>
      </c>
      <c r="D90" s="8" t="s">
        <v>245</v>
      </c>
      <c r="E90" s="8" t="s">
        <v>650</v>
      </c>
      <c r="F90" s="15" t="s">
        <v>1070</v>
      </c>
      <c r="G90" s="8">
        <v>1</v>
      </c>
      <c r="H90" s="8">
        <v>20</v>
      </c>
    </row>
    <row r="91" spans="1:8" s="9" customFormat="1" ht="39" customHeight="1">
      <c r="A91" s="8" t="s">
        <v>16</v>
      </c>
      <c r="B91" s="8">
        <v>20</v>
      </c>
      <c r="C91" s="8" t="s">
        <v>67</v>
      </c>
      <c r="D91" s="8" t="s">
        <v>674</v>
      </c>
      <c r="E91" s="8" t="s">
        <v>675</v>
      </c>
      <c r="F91" s="15" t="s">
        <v>1073</v>
      </c>
      <c r="G91" s="8">
        <v>1</v>
      </c>
      <c r="H91" s="8">
        <v>5</v>
      </c>
    </row>
    <row r="92" spans="1:8" s="9" customFormat="1" ht="39" customHeight="1">
      <c r="A92" s="8" t="s">
        <v>16</v>
      </c>
      <c r="B92" s="8">
        <v>23</v>
      </c>
      <c r="C92" s="8" t="s">
        <v>67</v>
      </c>
      <c r="D92" s="8" t="s">
        <v>676</v>
      </c>
      <c r="E92" s="8" t="s">
        <v>677</v>
      </c>
      <c r="F92" s="15" t="s">
        <v>1073</v>
      </c>
      <c r="G92" s="8">
        <v>1</v>
      </c>
      <c r="H92" s="8">
        <v>9</v>
      </c>
    </row>
    <row r="93" spans="1:8" s="9" customFormat="1" ht="39" customHeight="1">
      <c r="A93" s="8" t="s">
        <v>16</v>
      </c>
      <c r="B93" s="8">
        <v>30</v>
      </c>
      <c r="C93" s="8" t="s">
        <v>67</v>
      </c>
      <c r="D93" s="8" t="s">
        <v>678</v>
      </c>
      <c r="E93" s="8" t="s">
        <v>679</v>
      </c>
      <c r="F93" s="15" t="s">
        <v>1073</v>
      </c>
      <c r="G93" s="8">
        <v>1</v>
      </c>
      <c r="H93" s="8">
        <v>2</v>
      </c>
    </row>
    <row r="94" spans="1:8" s="9" customFormat="1" ht="39" customHeight="1">
      <c r="A94" s="8" t="s">
        <v>17</v>
      </c>
      <c r="B94" s="8">
        <v>22</v>
      </c>
      <c r="C94" s="8" t="s">
        <v>66</v>
      </c>
      <c r="D94" s="8" t="s">
        <v>245</v>
      </c>
      <c r="E94" s="8" t="s">
        <v>680</v>
      </c>
      <c r="F94" s="8" t="s">
        <v>681</v>
      </c>
      <c r="G94" s="8">
        <v>1</v>
      </c>
      <c r="H94" s="8">
        <v>55</v>
      </c>
    </row>
    <row r="95" spans="1:8" s="9" customFormat="1" ht="39" customHeight="1">
      <c r="A95" s="8" t="s">
        <v>17</v>
      </c>
      <c r="B95" s="8">
        <v>28</v>
      </c>
      <c r="C95" s="8" t="s">
        <v>66</v>
      </c>
      <c r="D95" s="8" t="s">
        <v>682</v>
      </c>
      <c r="E95" s="8" t="s">
        <v>683</v>
      </c>
      <c r="F95" s="8" t="s">
        <v>684</v>
      </c>
      <c r="G95" s="8">
        <v>1</v>
      </c>
      <c r="H95" s="8">
        <v>53</v>
      </c>
    </row>
    <row r="96" spans="1:8" s="9" customFormat="1" ht="39" customHeight="1">
      <c r="A96" s="8" t="s">
        <v>17</v>
      </c>
      <c r="B96" s="8">
        <v>8</v>
      </c>
      <c r="C96" s="8" t="s">
        <v>66</v>
      </c>
      <c r="D96" s="8" t="s">
        <v>643</v>
      </c>
      <c r="E96" s="8" t="s">
        <v>685</v>
      </c>
      <c r="F96" s="8" t="s">
        <v>552</v>
      </c>
      <c r="G96" s="8">
        <v>1</v>
      </c>
      <c r="H96" s="8">
        <v>53</v>
      </c>
    </row>
    <row r="97" spans="1:8" s="9" customFormat="1" ht="39" customHeight="1">
      <c r="A97" s="8" t="s">
        <v>17</v>
      </c>
      <c r="B97" s="8">
        <v>16</v>
      </c>
      <c r="C97" s="8" t="s">
        <v>66</v>
      </c>
      <c r="D97" s="8" t="s">
        <v>643</v>
      </c>
      <c r="E97" s="8" t="s">
        <v>686</v>
      </c>
      <c r="F97" s="8" t="s">
        <v>687</v>
      </c>
      <c r="G97" s="8">
        <v>1</v>
      </c>
      <c r="H97" s="8">
        <v>63</v>
      </c>
    </row>
    <row r="98" spans="1:8" s="9" customFormat="1" ht="39" customHeight="1">
      <c r="A98" s="8" t="s">
        <v>17</v>
      </c>
      <c r="B98" s="8">
        <v>15</v>
      </c>
      <c r="C98" s="8" t="s">
        <v>66</v>
      </c>
      <c r="D98" s="8" t="s">
        <v>643</v>
      </c>
      <c r="E98" s="8" t="s">
        <v>564</v>
      </c>
      <c r="F98" s="8" t="s">
        <v>688</v>
      </c>
      <c r="G98" s="8">
        <v>1</v>
      </c>
      <c r="H98" s="8">
        <v>63</v>
      </c>
    </row>
    <row r="99" spans="1:8" s="9" customFormat="1" ht="39" customHeight="1">
      <c r="A99" s="8" t="s">
        <v>17</v>
      </c>
      <c r="B99" s="8">
        <v>16</v>
      </c>
      <c r="C99" s="8" t="s">
        <v>66</v>
      </c>
      <c r="D99" s="8" t="s">
        <v>643</v>
      </c>
      <c r="E99" s="8" t="s">
        <v>689</v>
      </c>
      <c r="F99" s="8" t="s">
        <v>690</v>
      </c>
      <c r="G99" s="8">
        <v>1</v>
      </c>
      <c r="H99" s="8">
        <v>46</v>
      </c>
    </row>
    <row r="100" spans="1:8" s="9" customFormat="1" ht="39" customHeight="1">
      <c r="A100" s="8" t="s">
        <v>17</v>
      </c>
      <c r="B100" s="8" t="s">
        <v>669</v>
      </c>
      <c r="C100" s="8" t="s">
        <v>66</v>
      </c>
      <c r="D100" s="8" t="s">
        <v>643</v>
      </c>
      <c r="E100" s="8" t="s">
        <v>691</v>
      </c>
      <c r="F100" s="15" t="s">
        <v>1070</v>
      </c>
      <c r="G100" s="8">
        <v>1</v>
      </c>
      <c r="H100" s="8">
        <v>20</v>
      </c>
    </row>
    <row r="101" spans="1:8" s="9" customFormat="1" ht="39" customHeight="1">
      <c r="A101" s="8" t="s">
        <v>17</v>
      </c>
      <c r="B101" s="8" t="s">
        <v>366</v>
      </c>
      <c r="C101" s="8" t="s">
        <v>67</v>
      </c>
      <c r="D101" s="8" t="s">
        <v>692</v>
      </c>
      <c r="E101" s="8" t="s">
        <v>693</v>
      </c>
      <c r="F101" s="15" t="s">
        <v>1070</v>
      </c>
      <c r="G101" s="8">
        <v>2</v>
      </c>
      <c r="H101" s="8">
        <v>7</v>
      </c>
    </row>
    <row r="102" spans="1:8" s="9" customFormat="1" ht="39" customHeight="1">
      <c r="A102" s="8" t="s">
        <v>17</v>
      </c>
      <c r="B102" s="8" t="s">
        <v>694</v>
      </c>
      <c r="C102" s="8" t="s">
        <v>67</v>
      </c>
      <c r="D102" s="8" t="s">
        <v>695</v>
      </c>
      <c r="E102" s="8" t="s">
        <v>696</v>
      </c>
      <c r="F102" s="15" t="s">
        <v>1070</v>
      </c>
      <c r="G102" s="8">
        <v>2</v>
      </c>
      <c r="H102" s="8">
        <v>4</v>
      </c>
    </row>
    <row r="103" spans="1:8" s="9" customFormat="1" ht="39" customHeight="1">
      <c r="A103" s="8" t="s">
        <v>17</v>
      </c>
      <c r="B103" s="8">
        <v>23</v>
      </c>
      <c r="C103" s="8" t="s">
        <v>67</v>
      </c>
      <c r="D103" s="8" t="s">
        <v>676</v>
      </c>
      <c r="E103" s="8" t="s">
        <v>677</v>
      </c>
      <c r="F103" s="15" t="s">
        <v>1070</v>
      </c>
      <c r="G103" s="8">
        <v>1</v>
      </c>
      <c r="H103" s="8">
        <v>9</v>
      </c>
    </row>
    <row r="104" spans="1:8" s="9" customFormat="1" ht="39" customHeight="1">
      <c r="A104" s="8" t="s">
        <v>17</v>
      </c>
      <c r="B104" s="8" t="s">
        <v>697</v>
      </c>
      <c r="C104" s="8" t="s">
        <v>67</v>
      </c>
      <c r="D104" s="8" t="s">
        <v>337</v>
      </c>
      <c r="E104" s="8" t="s">
        <v>633</v>
      </c>
      <c r="F104" s="15" t="s">
        <v>1070</v>
      </c>
      <c r="G104" s="8">
        <v>3</v>
      </c>
      <c r="H104" s="8">
        <v>3</v>
      </c>
    </row>
    <row r="105" spans="1:8" s="9" customFormat="1" ht="39" customHeight="1">
      <c r="A105" s="8" t="s">
        <v>17</v>
      </c>
      <c r="B105" s="8">
        <v>5</v>
      </c>
      <c r="C105" s="8" t="s">
        <v>67</v>
      </c>
      <c r="D105" s="8" t="s">
        <v>245</v>
      </c>
      <c r="E105" s="8" t="s">
        <v>650</v>
      </c>
      <c r="F105" s="15" t="s">
        <v>1070</v>
      </c>
      <c r="G105" s="8">
        <v>1</v>
      </c>
      <c r="H105" s="8">
        <v>14</v>
      </c>
    </row>
    <row r="106" spans="1:8" s="9" customFormat="1" ht="39" customHeight="1">
      <c r="A106" s="8" t="s">
        <v>18</v>
      </c>
      <c r="B106" s="8">
        <v>6</v>
      </c>
      <c r="C106" s="8" t="s">
        <v>66</v>
      </c>
      <c r="D106" s="8" t="s">
        <v>591</v>
      </c>
      <c r="E106" s="8" t="s">
        <v>698</v>
      </c>
      <c r="F106" s="8" t="s">
        <v>699</v>
      </c>
      <c r="G106" s="8">
        <v>1</v>
      </c>
      <c r="H106" s="8">
        <v>18</v>
      </c>
    </row>
    <row r="107" spans="1:8" s="9" customFormat="1" ht="39" customHeight="1">
      <c r="A107" s="8" t="s">
        <v>18</v>
      </c>
      <c r="B107" s="8">
        <v>12</v>
      </c>
      <c r="C107" s="8" t="s">
        <v>66</v>
      </c>
      <c r="D107" s="8" t="s">
        <v>591</v>
      </c>
      <c r="E107" s="8" t="s">
        <v>700</v>
      </c>
      <c r="F107" s="8" t="s">
        <v>701</v>
      </c>
      <c r="G107" s="8">
        <v>1</v>
      </c>
      <c r="H107" s="8">
        <v>24</v>
      </c>
    </row>
    <row r="108" spans="1:8" s="9" customFormat="1" ht="39" customHeight="1">
      <c r="A108" s="8" t="s">
        <v>18</v>
      </c>
      <c r="B108" s="8">
        <v>12</v>
      </c>
      <c r="C108" s="8" t="s">
        <v>66</v>
      </c>
      <c r="D108" s="8" t="s">
        <v>591</v>
      </c>
      <c r="E108" s="8" t="s">
        <v>702</v>
      </c>
      <c r="F108" s="8" t="s">
        <v>703</v>
      </c>
      <c r="G108" s="8">
        <v>1</v>
      </c>
      <c r="H108" s="8">
        <v>24</v>
      </c>
    </row>
    <row r="109" spans="1:8" s="9" customFormat="1" ht="39" customHeight="1">
      <c r="A109" s="8" t="s">
        <v>18</v>
      </c>
      <c r="B109" s="8">
        <v>11</v>
      </c>
      <c r="C109" s="8" t="s">
        <v>66</v>
      </c>
      <c r="D109" s="8" t="s">
        <v>667</v>
      </c>
      <c r="E109" s="8" t="s">
        <v>704</v>
      </c>
      <c r="F109" s="8" t="s">
        <v>666</v>
      </c>
      <c r="G109" s="8">
        <v>1</v>
      </c>
      <c r="H109" s="8">
        <v>15</v>
      </c>
    </row>
    <row r="110" spans="1:8" s="9" customFormat="1" ht="39" customHeight="1">
      <c r="A110" s="8" t="s">
        <v>18</v>
      </c>
      <c r="B110" s="8">
        <v>16</v>
      </c>
      <c r="C110" s="8" t="s">
        <v>66</v>
      </c>
      <c r="D110" s="8" t="s">
        <v>667</v>
      </c>
      <c r="E110" s="8" t="s">
        <v>705</v>
      </c>
      <c r="F110" s="8" t="s">
        <v>666</v>
      </c>
      <c r="G110" s="8">
        <v>1</v>
      </c>
      <c r="H110" s="8">
        <v>15</v>
      </c>
    </row>
    <row r="111" spans="1:8" s="9" customFormat="1" ht="39" customHeight="1">
      <c r="A111" s="8" t="s">
        <v>18</v>
      </c>
      <c r="B111" s="8">
        <v>17</v>
      </c>
      <c r="C111" s="8" t="s">
        <v>66</v>
      </c>
      <c r="D111" s="8" t="s">
        <v>667</v>
      </c>
      <c r="E111" s="8" t="s">
        <v>706</v>
      </c>
      <c r="F111" s="8" t="s">
        <v>666</v>
      </c>
      <c r="G111" s="8">
        <v>1</v>
      </c>
      <c r="H111" s="8">
        <v>21</v>
      </c>
    </row>
    <row r="112" spans="1:8" s="9" customFormat="1" ht="39" customHeight="1">
      <c r="A112" s="8" t="s">
        <v>18</v>
      </c>
      <c r="B112" s="8">
        <v>26</v>
      </c>
      <c r="C112" s="8" t="s">
        <v>66</v>
      </c>
      <c r="D112" s="8" t="s">
        <v>275</v>
      </c>
      <c r="E112" s="8" t="s">
        <v>707</v>
      </c>
      <c r="F112" s="8" t="s">
        <v>708</v>
      </c>
      <c r="G112" s="8">
        <v>1</v>
      </c>
      <c r="H112" s="8">
        <v>31</v>
      </c>
    </row>
    <row r="113" spans="1:9" s="9" customFormat="1" ht="39" customHeight="1">
      <c r="A113" s="8" t="s">
        <v>18</v>
      </c>
      <c r="B113" s="8">
        <v>3</v>
      </c>
      <c r="C113" s="8" t="s">
        <v>67</v>
      </c>
      <c r="D113" s="8" t="s">
        <v>695</v>
      </c>
      <c r="E113" s="8" t="s">
        <v>709</v>
      </c>
      <c r="F113" s="15" t="s">
        <v>1070</v>
      </c>
      <c r="G113" s="8">
        <v>1</v>
      </c>
      <c r="H113" s="8">
        <v>5</v>
      </c>
    </row>
    <row r="114" spans="1:9" s="9" customFormat="1" ht="39" customHeight="1">
      <c r="A114" s="8" t="s">
        <v>18</v>
      </c>
      <c r="B114" s="8" t="s">
        <v>188</v>
      </c>
      <c r="C114" s="8" t="s">
        <v>67</v>
      </c>
      <c r="D114" s="8" t="s">
        <v>80</v>
      </c>
      <c r="E114" s="8" t="s">
        <v>710</v>
      </c>
      <c r="F114" s="15" t="s">
        <v>1070</v>
      </c>
      <c r="G114" s="8">
        <v>2</v>
      </c>
      <c r="H114" s="8">
        <v>22</v>
      </c>
    </row>
    <row r="115" spans="1:9" s="9" customFormat="1" ht="39" customHeight="1">
      <c r="A115" s="8" t="s">
        <v>18</v>
      </c>
      <c r="B115" s="8">
        <v>9</v>
      </c>
      <c r="C115" s="8" t="s">
        <v>67</v>
      </c>
      <c r="D115" s="8" t="s">
        <v>245</v>
      </c>
      <c r="E115" s="8" t="s">
        <v>650</v>
      </c>
      <c r="F115" s="15" t="s">
        <v>1070</v>
      </c>
      <c r="G115" s="8">
        <v>1</v>
      </c>
      <c r="H115" s="8">
        <v>22</v>
      </c>
    </row>
    <row r="116" spans="1:9" s="9" customFormat="1" ht="39" customHeight="1">
      <c r="A116" s="8" t="s">
        <v>18</v>
      </c>
      <c r="B116" s="8">
        <v>19</v>
      </c>
      <c r="C116" s="8" t="s">
        <v>67</v>
      </c>
      <c r="D116" s="8" t="s">
        <v>109</v>
      </c>
      <c r="E116" s="8" t="s">
        <v>711</v>
      </c>
      <c r="F116" s="8" t="s">
        <v>712</v>
      </c>
      <c r="G116" s="8">
        <v>1</v>
      </c>
      <c r="H116" s="8">
        <v>10</v>
      </c>
    </row>
    <row r="117" spans="1:9" s="9" customFormat="1" ht="39" customHeight="1">
      <c r="A117" s="8" t="s">
        <v>18</v>
      </c>
      <c r="B117" s="8" t="s">
        <v>713</v>
      </c>
      <c r="C117" s="8" t="s">
        <v>67</v>
      </c>
      <c r="D117" s="8" t="s">
        <v>337</v>
      </c>
      <c r="E117" s="8" t="s">
        <v>633</v>
      </c>
      <c r="F117" s="15" t="s">
        <v>1070</v>
      </c>
      <c r="G117" s="8">
        <v>2</v>
      </c>
      <c r="H117" s="8">
        <v>4</v>
      </c>
    </row>
    <row r="118" spans="1:9" s="9" customFormat="1" ht="39" customHeight="1" thickBot="1">
      <c r="A118" s="31" t="s">
        <v>18</v>
      </c>
      <c r="B118" s="31">
        <v>30</v>
      </c>
      <c r="C118" s="31" t="s">
        <v>67</v>
      </c>
      <c r="D118" s="31" t="s">
        <v>714</v>
      </c>
      <c r="E118" s="31" t="s">
        <v>715</v>
      </c>
      <c r="F118" s="33" t="s">
        <v>1070</v>
      </c>
      <c r="G118" s="31">
        <v>1</v>
      </c>
      <c r="H118" s="31">
        <v>0</v>
      </c>
    </row>
    <row r="119" spans="1:9">
      <c r="A119" s="17"/>
      <c r="B119" s="17"/>
      <c r="C119" s="17"/>
      <c r="D119" s="17"/>
      <c r="E119" s="17"/>
      <c r="F119" s="17"/>
      <c r="G119" s="17"/>
      <c r="H119" s="17"/>
      <c r="I119" s="17"/>
    </row>
    <row r="120" spans="1:9">
      <c r="A120" s="17"/>
      <c r="B120" s="17"/>
      <c r="C120" s="17"/>
      <c r="D120" s="17"/>
      <c r="E120" s="17"/>
      <c r="F120" s="17"/>
      <c r="G120" s="17"/>
      <c r="H120" s="17"/>
      <c r="I120" s="17"/>
    </row>
    <row r="121" spans="1:9">
      <c r="A121" s="17"/>
      <c r="B121" s="17"/>
      <c r="C121" s="17"/>
      <c r="D121" s="17"/>
      <c r="E121" s="17"/>
      <c r="F121" s="17"/>
      <c r="G121" s="17"/>
      <c r="H121" s="17"/>
      <c r="I121" s="17"/>
    </row>
    <row r="122" spans="1:9">
      <c r="A122" s="17"/>
      <c r="B122" s="17"/>
      <c r="C122" s="17"/>
      <c r="D122" s="17"/>
      <c r="E122" s="17"/>
      <c r="F122" s="17"/>
      <c r="G122" s="17"/>
      <c r="H122" s="17"/>
      <c r="I122" s="17"/>
    </row>
    <row r="123" spans="1:9">
      <c r="A123" s="17"/>
      <c r="B123" s="17"/>
      <c r="C123" s="17"/>
      <c r="D123" s="17"/>
      <c r="E123" s="17"/>
      <c r="F123" s="17"/>
      <c r="G123" s="17"/>
      <c r="H123" s="17"/>
      <c r="I123" s="17"/>
    </row>
    <row r="124" spans="1:9">
      <c r="A124" s="17"/>
      <c r="B124" s="17"/>
      <c r="C124" s="17"/>
      <c r="D124" s="17"/>
      <c r="E124" s="17"/>
      <c r="F124" s="17"/>
      <c r="G124" s="17"/>
      <c r="H124" s="17"/>
      <c r="I124" s="17"/>
    </row>
    <row r="125" spans="1:9">
      <c r="A125" s="17"/>
      <c r="B125" s="17"/>
      <c r="C125" s="17"/>
      <c r="D125" s="17"/>
      <c r="E125" s="17"/>
      <c r="F125" s="17"/>
      <c r="G125" s="17"/>
      <c r="H125" s="17"/>
      <c r="I125" s="17"/>
    </row>
    <row r="126" spans="1:9">
      <c r="A126" s="17"/>
      <c r="B126" s="17"/>
      <c r="C126" s="17"/>
      <c r="D126" s="17"/>
      <c r="E126" s="17"/>
      <c r="F126" s="17"/>
      <c r="G126" s="17"/>
      <c r="H126" s="17"/>
      <c r="I126" s="17"/>
    </row>
    <row r="127" spans="1:9">
      <c r="A127" s="17"/>
      <c r="B127" s="17"/>
      <c r="C127" s="17"/>
      <c r="D127" s="17"/>
      <c r="E127" s="17"/>
      <c r="F127" s="17"/>
      <c r="G127" s="17"/>
      <c r="H127" s="17"/>
      <c r="I127" s="17"/>
    </row>
    <row r="128" spans="1:9">
      <c r="A128" s="17"/>
      <c r="B128" s="17"/>
      <c r="C128" s="17"/>
      <c r="D128" s="17"/>
      <c r="E128" s="17"/>
      <c r="F128" s="17"/>
      <c r="G128" s="17"/>
      <c r="H128" s="17"/>
      <c r="I128" s="17"/>
    </row>
    <row r="129" spans="1:9">
      <c r="A129" s="17"/>
      <c r="B129" s="17"/>
      <c r="C129" s="17"/>
      <c r="D129" s="17"/>
      <c r="E129" s="17"/>
      <c r="F129" s="17"/>
      <c r="G129" s="17"/>
      <c r="H129" s="17"/>
      <c r="I129" s="17"/>
    </row>
    <row r="130" spans="1:9">
      <c r="A130" s="17"/>
      <c r="B130" s="17"/>
      <c r="C130" s="17"/>
      <c r="D130" s="17"/>
      <c r="E130" s="17"/>
      <c r="F130" s="17"/>
      <c r="G130" s="17"/>
      <c r="H130" s="17"/>
      <c r="I130" s="17"/>
    </row>
    <row r="131" spans="1:9">
      <c r="A131" s="17"/>
      <c r="B131" s="17"/>
      <c r="C131" s="17"/>
      <c r="D131" s="17"/>
      <c r="E131" s="17"/>
      <c r="F131" s="17"/>
      <c r="G131" s="17"/>
      <c r="H131" s="17"/>
      <c r="I131" s="17"/>
    </row>
    <row r="132" spans="1:9">
      <c r="A132" s="17"/>
      <c r="B132" s="17"/>
      <c r="C132" s="17"/>
      <c r="D132" s="17"/>
      <c r="E132" s="17"/>
      <c r="F132" s="17"/>
      <c r="G132" s="17"/>
      <c r="H132" s="17"/>
      <c r="I132" s="17"/>
    </row>
    <row r="133" spans="1:9">
      <c r="A133" s="17"/>
      <c r="B133" s="17"/>
      <c r="C133" s="17"/>
      <c r="D133" s="17"/>
      <c r="E133" s="17"/>
      <c r="F133" s="17"/>
      <c r="G133" s="17"/>
      <c r="H133" s="17"/>
      <c r="I133" s="17"/>
    </row>
    <row r="134" spans="1:9">
      <c r="A134" s="17"/>
      <c r="B134" s="17"/>
      <c r="C134" s="17"/>
      <c r="D134" s="17"/>
      <c r="E134" s="17"/>
      <c r="F134" s="17"/>
      <c r="G134" s="17"/>
      <c r="H134" s="17"/>
      <c r="I134" s="17"/>
    </row>
    <row r="135" spans="1:9">
      <c r="A135" s="17"/>
      <c r="B135" s="17"/>
      <c r="C135" s="17"/>
      <c r="D135" s="17"/>
      <c r="E135" s="17"/>
      <c r="F135" s="17"/>
      <c r="G135" s="17"/>
      <c r="H135" s="17"/>
      <c r="I135" s="17"/>
    </row>
    <row r="136" spans="1:9">
      <c r="A136" s="17"/>
      <c r="B136" s="17"/>
      <c r="C136" s="17"/>
      <c r="D136" s="17"/>
      <c r="E136" s="17"/>
      <c r="F136" s="17"/>
      <c r="G136" s="17"/>
      <c r="H136" s="17"/>
      <c r="I136" s="17"/>
    </row>
    <row r="137" spans="1:9">
      <c r="A137" s="17"/>
      <c r="B137" s="17"/>
      <c r="C137" s="17"/>
      <c r="D137" s="17"/>
      <c r="E137" s="17"/>
      <c r="F137" s="17"/>
      <c r="G137" s="17"/>
      <c r="H137" s="17"/>
      <c r="I137" s="17"/>
    </row>
    <row r="138" spans="1:9">
      <c r="A138" s="17"/>
      <c r="B138" s="17"/>
      <c r="C138" s="17"/>
      <c r="D138" s="17"/>
      <c r="E138" s="17"/>
      <c r="F138" s="17"/>
      <c r="G138" s="17"/>
      <c r="H138" s="17"/>
      <c r="I138" s="17"/>
    </row>
    <row r="139" spans="1:9">
      <c r="A139" s="17"/>
      <c r="B139" s="17"/>
      <c r="C139" s="17"/>
      <c r="D139" s="17"/>
      <c r="E139" s="17"/>
      <c r="F139" s="17"/>
      <c r="G139" s="17"/>
      <c r="H139" s="17"/>
      <c r="I139" s="17"/>
    </row>
    <row r="140" spans="1:9">
      <c r="A140" s="17"/>
      <c r="B140" s="17"/>
      <c r="C140" s="17"/>
      <c r="D140" s="17"/>
      <c r="E140" s="17"/>
      <c r="F140" s="17"/>
      <c r="G140" s="17"/>
      <c r="H140" s="17"/>
      <c r="I140" s="17"/>
    </row>
    <row r="141" spans="1:9">
      <c r="A141" s="17"/>
      <c r="B141" s="17"/>
      <c r="C141" s="17"/>
      <c r="D141" s="17"/>
      <c r="E141" s="17"/>
      <c r="F141" s="17"/>
      <c r="G141" s="17"/>
      <c r="H141" s="17"/>
      <c r="I141" s="17"/>
    </row>
    <row r="142" spans="1:9">
      <c r="A142" s="17"/>
      <c r="B142" s="17"/>
      <c r="C142" s="17"/>
      <c r="D142" s="17"/>
      <c r="E142" s="17"/>
      <c r="F142" s="17"/>
      <c r="G142" s="17"/>
      <c r="H142" s="17"/>
      <c r="I142" s="17"/>
    </row>
    <row r="143" spans="1:9">
      <c r="A143" s="17"/>
      <c r="B143" s="17"/>
      <c r="C143" s="17"/>
      <c r="D143" s="17"/>
      <c r="E143" s="17"/>
      <c r="F143" s="17"/>
      <c r="G143" s="17"/>
      <c r="H143" s="17"/>
      <c r="I143" s="17"/>
    </row>
    <row r="144" spans="1:9">
      <c r="A144" s="17"/>
      <c r="B144" s="17"/>
      <c r="C144" s="17"/>
      <c r="D144" s="17"/>
      <c r="E144" s="17"/>
      <c r="F144" s="17"/>
      <c r="G144" s="17"/>
      <c r="H144" s="17"/>
      <c r="I144" s="17"/>
    </row>
    <row r="145" spans="1:9">
      <c r="A145" s="17"/>
      <c r="B145" s="17"/>
      <c r="C145" s="17"/>
      <c r="D145" s="17"/>
      <c r="E145" s="17"/>
      <c r="F145" s="17"/>
      <c r="G145" s="17"/>
      <c r="H145" s="17"/>
      <c r="I145" s="17"/>
    </row>
    <row r="146" spans="1:9">
      <c r="A146" s="17"/>
      <c r="B146" s="17"/>
      <c r="C146" s="17"/>
      <c r="D146" s="17"/>
      <c r="E146" s="17"/>
      <c r="F146" s="17"/>
      <c r="G146" s="17"/>
      <c r="H146" s="17"/>
      <c r="I146" s="17"/>
    </row>
    <row r="147" spans="1:9">
      <c r="A147" s="17"/>
      <c r="B147" s="17"/>
      <c r="C147" s="17"/>
      <c r="D147" s="17"/>
      <c r="E147" s="17"/>
      <c r="F147" s="17"/>
      <c r="G147" s="17"/>
      <c r="H147" s="17"/>
      <c r="I147" s="17"/>
    </row>
    <row r="148" spans="1:9">
      <c r="A148" s="17"/>
      <c r="B148" s="17"/>
      <c r="C148" s="17"/>
      <c r="D148" s="17"/>
      <c r="E148" s="17"/>
      <c r="F148" s="17"/>
      <c r="G148" s="17"/>
      <c r="H148" s="17"/>
      <c r="I148" s="17"/>
    </row>
    <row r="149" spans="1:9">
      <c r="A149" s="17"/>
      <c r="B149" s="17"/>
      <c r="C149" s="17"/>
      <c r="D149" s="17"/>
      <c r="E149" s="17"/>
      <c r="F149" s="17"/>
      <c r="G149" s="17"/>
      <c r="H149" s="17"/>
      <c r="I149" s="17"/>
    </row>
    <row r="150" spans="1:9">
      <c r="A150" s="17"/>
      <c r="B150" s="17"/>
      <c r="C150" s="17"/>
      <c r="D150" s="17"/>
      <c r="E150" s="17"/>
      <c r="F150" s="17"/>
      <c r="G150" s="17"/>
      <c r="H150" s="17"/>
      <c r="I150" s="17"/>
    </row>
    <row r="151" spans="1:9">
      <c r="A151" s="17"/>
      <c r="B151" s="17"/>
      <c r="C151" s="17"/>
      <c r="D151" s="17"/>
      <c r="E151" s="17"/>
      <c r="F151" s="17"/>
      <c r="G151" s="17"/>
      <c r="H151" s="17"/>
      <c r="I151" s="17"/>
    </row>
    <row r="152" spans="1:9">
      <c r="A152" s="17"/>
      <c r="B152" s="17"/>
      <c r="C152" s="17"/>
      <c r="D152" s="17"/>
      <c r="E152" s="17"/>
      <c r="F152" s="17"/>
      <c r="G152" s="17"/>
      <c r="H152" s="17"/>
      <c r="I152" s="17"/>
    </row>
    <row r="153" spans="1:9">
      <c r="A153" s="17"/>
      <c r="B153" s="17"/>
      <c r="C153" s="17"/>
      <c r="D153" s="17"/>
      <c r="E153" s="17"/>
      <c r="F153" s="17"/>
      <c r="G153" s="17"/>
      <c r="H153" s="17"/>
      <c r="I153" s="17"/>
    </row>
    <row r="154" spans="1:9">
      <c r="A154" s="17"/>
      <c r="B154" s="17"/>
      <c r="C154" s="17"/>
      <c r="D154" s="17"/>
      <c r="E154" s="17"/>
      <c r="F154" s="17"/>
      <c r="G154" s="17"/>
      <c r="H154" s="17"/>
      <c r="I154" s="17"/>
    </row>
    <row r="155" spans="1:9">
      <c r="A155" s="17"/>
      <c r="B155" s="17"/>
      <c r="C155" s="17"/>
      <c r="D155" s="17"/>
      <c r="E155" s="17"/>
      <c r="F155" s="17"/>
      <c r="G155" s="17"/>
      <c r="H155" s="17"/>
      <c r="I155" s="17"/>
    </row>
    <row r="156" spans="1:9">
      <c r="A156" s="17"/>
      <c r="B156" s="17"/>
      <c r="C156" s="17"/>
      <c r="D156" s="17"/>
      <c r="E156" s="17"/>
      <c r="F156" s="17"/>
      <c r="G156" s="17"/>
      <c r="H156" s="17"/>
      <c r="I156" s="17"/>
    </row>
    <row r="157" spans="1:9">
      <c r="A157" s="17"/>
      <c r="B157" s="17"/>
      <c r="C157" s="17"/>
      <c r="D157" s="17"/>
      <c r="E157" s="17"/>
      <c r="F157" s="17"/>
      <c r="G157" s="17"/>
      <c r="H157" s="17"/>
      <c r="I157" s="17"/>
    </row>
    <row r="158" spans="1:9">
      <c r="A158" s="17"/>
      <c r="B158" s="17"/>
      <c r="C158" s="17"/>
      <c r="D158" s="17"/>
      <c r="E158" s="17"/>
      <c r="F158" s="17"/>
      <c r="G158" s="17"/>
      <c r="H158" s="17"/>
      <c r="I158" s="17"/>
    </row>
    <row r="159" spans="1:9">
      <c r="A159" s="17"/>
      <c r="B159" s="17"/>
      <c r="C159" s="17"/>
      <c r="D159" s="17"/>
      <c r="E159" s="17"/>
      <c r="F159" s="17"/>
      <c r="G159" s="17"/>
      <c r="H159" s="17"/>
      <c r="I159" s="17"/>
    </row>
    <row r="160" spans="1:9">
      <c r="A160" s="17"/>
      <c r="B160" s="17"/>
      <c r="C160" s="17"/>
      <c r="D160" s="17"/>
      <c r="E160" s="17"/>
      <c r="F160" s="17"/>
      <c r="G160" s="17"/>
      <c r="H160" s="17"/>
      <c r="I160" s="17"/>
    </row>
    <row r="161" spans="1:9">
      <c r="A161" s="17"/>
      <c r="B161" s="17"/>
      <c r="C161" s="17"/>
      <c r="D161" s="17"/>
      <c r="E161" s="17"/>
      <c r="F161" s="17"/>
      <c r="G161" s="17"/>
      <c r="H161" s="17"/>
      <c r="I161" s="17"/>
    </row>
    <row r="162" spans="1:9">
      <c r="A162" s="17"/>
      <c r="B162" s="17"/>
      <c r="C162" s="17"/>
      <c r="D162" s="17"/>
      <c r="E162" s="17"/>
      <c r="F162" s="17"/>
      <c r="G162" s="17"/>
      <c r="H162" s="17"/>
      <c r="I162" s="17"/>
    </row>
    <row r="163" spans="1:9">
      <c r="A163" s="17"/>
      <c r="B163" s="17"/>
      <c r="C163" s="17"/>
      <c r="D163" s="17"/>
      <c r="E163" s="17"/>
      <c r="F163" s="17"/>
      <c r="G163" s="17"/>
      <c r="H163" s="17"/>
      <c r="I163" s="17"/>
    </row>
    <row r="164" spans="1:9">
      <c r="A164" s="17"/>
      <c r="B164" s="17"/>
      <c r="C164" s="17"/>
      <c r="D164" s="17"/>
      <c r="E164" s="17"/>
      <c r="F164" s="17"/>
      <c r="G164" s="17"/>
      <c r="H164" s="17"/>
      <c r="I164" s="17"/>
    </row>
    <row r="165" spans="1:9">
      <c r="A165" s="17"/>
      <c r="B165" s="17"/>
      <c r="C165" s="17"/>
      <c r="D165" s="17"/>
      <c r="E165" s="17"/>
      <c r="F165" s="17"/>
      <c r="G165" s="17"/>
      <c r="H165" s="17"/>
      <c r="I165" s="17"/>
    </row>
    <row r="166" spans="1:9">
      <c r="A166" s="17"/>
      <c r="B166" s="17"/>
      <c r="C166" s="17"/>
      <c r="D166" s="17"/>
      <c r="E166" s="17"/>
      <c r="F166" s="17"/>
      <c r="G166" s="17"/>
      <c r="H166" s="17"/>
      <c r="I166" s="17"/>
    </row>
    <row r="167" spans="1:9">
      <c r="A167" s="17"/>
      <c r="B167" s="17"/>
      <c r="C167" s="17"/>
      <c r="D167" s="17"/>
      <c r="E167" s="17"/>
      <c r="F167" s="17"/>
      <c r="G167" s="17"/>
      <c r="H167" s="17"/>
      <c r="I167" s="17"/>
    </row>
    <row r="168" spans="1:9">
      <c r="A168" s="17"/>
      <c r="B168" s="17"/>
      <c r="C168" s="17"/>
      <c r="D168" s="17"/>
      <c r="E168" s="17"/>
      <c r="F168" s="17"/>
      <c r="G168" s="17"/>
      <c r="H168" s="17"/>
      <c r="I168" s="17"/>
    </row>
    <row r="169" spans="1:9">
      <c r="A169" s="17"/>
      <c r="B169" s="17"/>
      <c r="C169" s="17"/>
      <c r="D169" s="17"/>
      <c r="E169" s="17"/>
      <c r="F169" s="17"/>
      <c r="G169" s="17"/>
      <c r="H169" s="17"/>
      <c r="I169" s="17"/>
    </row>
    <row r="170" spans="1:9">
      <c r="A170" s="17"/>
      <c r="B170" s="17"/>
      <c r="C170" s="17"/>
      <c r="D170" s="17"/>
      <c r="E170" s="17"/>
      <c r="F170" s="17"/>
      <c r="G170" s="17"/>
      <c r="H170" s="17"/>
      <c r="I170" s="17"/>
    </row>
    <row r="171" spans="1:9">
      <c r="A171" s="17"/>
      <c r="B171" s="17"/>
      <c r="C171" s="17"/>
      <c r="D171" s="17"/>
      <c r="E171" s="17"/>
      <c r="F171" s="17"/>
      <c r="G171" s="17"/>
      <c r="H171" s="17"/>
      <c r="I171" s="17"/>
    </row>
    <row r="172" spans="1:9">
      <c r="A172" s="17"/>
      <c r="B172" s="17"/>
      <c r="C172" s="17"/>
      <c r="D172" s="17"/>
      <c r="E172" s="17"/>
      <c r="F172" s="17"/>
      <c r="G172" s="17"/>
      <c r="H172" s="17"/>
      <c r="I172" s="17"/>
    </row>
    <row r="173" spans="1:9">
      <c r="A173" s="17"/>
      <c r="B173" s="17"/>
      <c r="C173" s="17"/>
      <c r="D173" s="17"/>
      <c r="E173" s="17"/>
      <c r="F173" s="17"/>
      <c r="G173" s="17"/>
      <c r="H173" s="17"/>
      <c r="I173" s="17"/>
    </row>
    <row r="174" spans="1:9">
      <c r="A174" s="17"/>
      <c r="B174" s="17"/>
      <c r="C174" s="17"/>
      <c r="D174" s="17"/>
      <c r="E174" s="17"/>
      <c r="F174" s="17"/>
      <c r="G174" s="17"/>
      <c r="H174" s="17"/>
      <c r="I174" s="17"/>
    </row>
    <row r="175" spans="1:9">
      <c r="A175" s="17"/>
      <c r="B175" s="17"/>
      <c r="C175" s="17"/>
      <c r="D175" s="17"/>
      <c r="E175" s="17"/>
      <c r="F175" s="17"/>
      <c r="G175" s="17"/>
      <c r="H175" s="17"/>
      <c r="I175" s="17"/>
    </row>
    <row r="176" spans="1:9">
      <c r="A176" s="17"/>
      <c r="B176" s="17"/>
      <c r="C176" s="17"/>
      <c r="D176" s="17"/>
      <c r="E176" s="17"/>
      <c r="F176" s="17"/>
      <c r="G176" s="17"/>
      <c r="H176" s="17"/>
      <c r="I176" s="17"/>
    </row>
    <row r="177" spans="1:9">
      <c r="A177" s="17"/>
      <c r="B177" s="17"/>
      <c r="C177" s="17"/>
      <c r="D177" s="17"/>
      <c r="E177" s="17"/>
      <c r="F177" s="17"/>
      <c r="G177" s="17"/>
      <c r="H177" s="17"/>
      <c r="I177" s="17"/>
    </row>
    <row r="178" spans="1:9">
      <c r="A178" s="17"/>
      <c r="B178" s="17"/>
      <c r="C178" s="17"/>
      <c r="D178" s="17"/>
      <c r="E178" s="17"/>
      <c r="F178" s="17"/>
      <c r="G178" s="17"/>
      <c r="H178" s="17"/>
      <c r="I178" s="17"/>
    </row>
    <row r="179" spans="1:9">
      <c r="A179" s="17"/>
      <c r="B179" s="17"/>
      <c r="C179" s="17"/>
      <c r="D179" s="17"/>
      <c r="E179" s="17"/>
      <c r="F179" s="17"/>
      <c r="G179" s="17"/>
      <c r="H179" s="17"/>
      <c r="I179" s="17"/>
    </row>
    <row r="180" spans="1:9">
      <c r="A180" s="17"/>
      <c r="B180" s="17"/>
      <c r="C180" s="17"/>
      <c r="D180" s="17"/>
      <c r="E180" s="17"/>
      <c r="F180" s="17"/>
      <c r="G180" s="17"/>
      <c r="H180" s="17"/>
      <c r="I180" s="17"/>
    </row>
    <row r="181" spans="1:9">
      <c r="A181" s="17"/>
      <c r="B181" s="17"/>
      <c r="C181" s="17"/>
      <c r="D181" s="17"/>
      <c r="E181" s="17"/>
      <c r="F181" s="17"/>
      <c r="G181" s="17"/>
      <c r="H181" s="17"/>
      <c r="I181" s="17"/>
    </row>
    <row r="182" spans="1:9">
      <c r="A182" s="17"/>
      <c r="B182" s="17"/>
      <c r="C182" s="17"/>
      <c r="D182" s="17"/>
      <c r="E182" s="17"/>
      <c r="F182" s="17"/>
      <c r="G182" s="17"/>
      <c r="H182" s="17"/>
      <c r="I182" s="17"/>
    </row>
    <row r="183" spans="1:9">
      <c r="A183" s="17"/>
      <c r="B183" s="17"/>
      <c r="C183" s="17"/>
      <c r="D183" s="17"/>
      <c r="E183" s="17"/>
      <c r="F183" s="17"/>
      <c r="G183" s="17"/>
      <c r="H183" s="17"/>
      <c r="I183" s="17"/>
    </row>
    <row r="184" spans="1:9">
      <c r="A184" s="17"/>
      <c r="B184" s="17"/>
      <c r="C184" s="17"/>
      <c r="D184" s="17"/>
      <c r="E184" s="17"/>
      <c r="F184" s="17"/>
      <c r="G184" s="17"/>
      <c r="H184" s="17"/>
      <c r="I184" s="17"/>
    </row>
    <row r="185" spans="1:9">
      <c r="A185" s="17"/>
      <c r="B185" s="17"/>
      <c r="C185" s="17"/>
      <c r="D185" s="17"/>
      <c r="E185" s="17"/>
      <c r="F185" s="17"/>
      <c r="G185" s="17"/>
      <c r="H185" s="17"/>
      <c r="I185" s="17"/>
    </row>
    <row r="186" spans="1:9">
      <c r="A186" s="17"/>
      <c r="B186" s="17"/>
      <c r="C186" s="17"/>
      <c r="D186" s="17"/>
      <c r="E186" s="17"/>
      <c r="F186" s="17"/>
      <c r="G186" s="17"/>
      <c r="H186" s="17"/>
      <c r="I186" s="17"/>
    </row>
    <row r="187" spans="1:9">
      <c r="A187" s="17"/>
      <c r="B187" s="17"/>
      <c r="C187" s="17"/>
      <c r="D187" s="17"/>
      <c r="E187" s="17"/>
      <c r="F187" s="17"/>
      <c r="G187" s="17"/>
      <c r="H187" s="17"/>
      <c r="I187" s="17"/>
    </row>
    <row r="188" spans="1:9">
      <c r="A188" s="17"/>
      <c r="B188" s="17"/>
      <c r="C188" s="17"/>
      <c r="D188" s="17"/>
      <c r="E188" s="17"/>
      <c r="F188" s="17"/>
      <c r="G188" s="17"/>
      <c r="H188" s="17"/>
      <c r="I188" s="17"/>
    </row>
    <row r="189" spans="1:9">
      <c r="A189" s="17"/>
      <c r="B189" s="17"/>
      <c r="C189" s="17"/>
      <c r="D189" s="17"/>
      <c r="E189" s="17"/>
      <c r="F189" s="17"/>
      <c r="G189" s="17"/>
      <c r="H189" s="17"/>
      <c r="I189" s="17"/>
    </row>
    <row r="190" spans="1:9">
      <c r="A190" s="17"/>
      <c r="B190" s="17"/>
      <c r="C190" s="17"/>
      <c r="D190" s="17"/>
      <c r="E190" s="17"/>
      <c r="F190" s="17"/>
      <c r="G190" s="17"/>
      <c r="H190" s="17"/>
      <c r="I190" s="17"/>
    </row>
    <row r="191" spans="1:9">
      <c r="A191" s="17"/>
      <c r="B191" s="17"/>
      <c r="C191" s="17"/>
      <c r="D191" s="17"/>
      <c r="E191" s="17"/>
      <c r="F191" s="17"/>
      <c r="G191" s="17"/>
      <c r="H191" s="17"/>
      <c r="I191" s="17"/>
    </row>
    <row r="192" spans="1:9">
      <c r="A192" s="17"/>
      <c r="B192" s="17"/>
      <c r="C192" s="17"/>
      <c r="D192" s="17"/>
      <c r="E192" s="17"/>
      <c r="F192" s="17"/>
      <c r="G192" s="17"/>
      <c r="H192" s="17"/>
      <c r="I192" s="17"/>
    </row>
    <row r="193" spans="1:9">
      <c r="A193" s="17"/>
      <c r="B193" s="17"/>
      <c r="C193" s="17"/>
      <c r="D193" s="17"/>
      <c r="E193" s="17"/>
      <c r="F193" s="17"/>
      <c r="G193" s="17"/>
      <c r="H193" s="17"/>
      <c r="I193" s="17"/>
    </row>
    <row r="194" spans="1:9">
      <c r="A194" s="17"/>
      <c r="B194" s="17"/>
      <c r="C194" s="17"/>
      <c r="D194" s="17"/>
      <c r="E194" s="17"/>
      <c r="F194" s="17"/>
      <c r="G194" s="17"/>
      <c r="H194" s="17"/>
      <c r="I194" s="17"/>
    </row>
    <row r="195" spans="1:9">
      <c r="A195" s="17"/>
      <c r="B195" s="17"/>
      <c r="C195" s="17"/>
      <c r="D195" s="17"/>
      <c r="E195" s="17"/>
      <c r="F195" s="17"/>
      <c r="G195" s="17"/>
      <c r="H195" s="17"/>
      <c r="I195" s="17"/>
    </row>
    <row r="196" spans="1:9">
      <c r="A196" s="17"/>
      <c r="B196" s="17"/>
      <c r="C196" s="17"/>
      <c r="D196" s="17"/>
      <c r="E196" s="17"/>
      <c r="F196" s="17"/>
      <c r="G196" s="17"/>
      <c r="H196" s="17"/>
      <c r="I196" s="17"/>
    </row>
    <row r="197" spans="1:9">
      <c r="A197" s="17"/>
      <c r="B197" s="17"/>
      <c r="C197" s="17"/>
      <c r="D197" s="17"/>
      <c r="E197" s="17"/>
      <c r="F197" s="17"/>
      <c r="G197" s="17"/>
      <c r="H197" s="17"/>
      <c r="I197" s="17"/>
    </row>
    <row r="198" spans="1:9">
      <c r="A198" s="17"/>
      <c r="B198" s="17"/>
      <c r="C198" s="17"/>
      <c r="D198" s="17"/>
      <c r="E198" s="17"/>
      <c r="F198" s="17"/>
      <c r="G198" s="17"/>
      <c r="H198" s="17"/>
      <c r="I198" s="17"/>
    </row>
    <row r="199" spans="1:9">
      <c r="A199" s="17"/>
      <c r="B199" s="17"/>
      <c r="C199" s="17"/>
      <c r="D199" s="17"/>
      <c r="E199" s="17"/>
      <c r="F199" s="17"/>
      <c r="G199" s="17"/>
      <c r="H199" s="17"/>
      <c r="I199" s="17"/>
    </row>
    <row r="200" spans="1:9">
      <c r="A200" s="16"/>
      <c r="B200" s="16"/>
      <c r="C200" s="16"/>
      <c r="D200" s="16"/>
      <c r="E200" s="16"/>
      <c r="F200" s="16"/>
      <c r="G200" s="16"/>
      <c r="H200" s="16"/>
    </row>
    <row r="201" spans="1:9">
      <c r="A201" s="7"/>
      <c r="B201" s="7"/>
      <c r="C201" s="7"/>
      <c r="D201" s="7"/>
      <c r="E201" s="7"/>
      <c r="F201" s="7"/>
      <c r="G201" s="7"/>
      <c r="H201" s="7"/>
    </row>
    <row r="202" spans="1:9">
      <c r="A202" s="7"/>
      <c r="B202" s="7"/>
      <c r="C202" s="7"/>
      <c r="D202" s="7"/>
      <c r="E202" s="7"/>
      <c r="F202" s="7"/>
      <c r="G202" s="7"/>
      <c r="H202" s="7"/>
    </row>
    <row r="203" spans="1:9">
      <c r="A203" s="7"/>
      <c r="B203" s="7"/>
      <c r="C203" s="7"/>
      <c r="D203" s="7"/>
      <c r="E203" s="7"/>
      <c r="F203" s="7"/>
      <c r="G203" s="7"/>
      <c r="H203" s="7"/>
    </row>
    <row r="204" spans="1:9">
      <c r="A204" s="7"/>
      <c r="B204" s="7"/>
      <c r="C204" s="7"/>
      <c r="D204" s="7"/>
      <c r="E204" s="7"/>
      <c r="F204" s="7"/>
      <c r="G204" s="7"/>
      <c r="H204" s="7"/>
    </row>
    <row r="205" spans="1:9">
      <c r="A205" s="7"/>
      <c r="B205" s="7"/>
      <c r="C205" s="7"/>
      <c r="D205" s="7"/>
      <c r="E205" s="7"/>
      <c r="F205" s="7"/>
      <c r="G205" s="7"/>
      <c r="H205" s="7"/>
    </row>
    <row r="206" spans="1:9">
      <c r="A206" s="7"/>
      <c r="B206" s="7"/>
      <c r="C206" s="7"/>
      <c r="D206" s="7"/>
      <c r="E206" s="7"/>
      <c r="F206" s="7"/>
      <c r="G206" s="7"/>
      <c r="H206" s="7"/>
    </row>
    <row r="207" spans="1:9">
      <c r="A207" s="7"/>
      <c r="B207" s="7"/>
      <c r="C207" s="7"/>
      <c r="D207" s="7"/>
      <c r="E207" s="7"/>
      <c r="F207" s="7"/>
      <c r="G207" s="7"/>
      <c r="H207" s="7"/>
    </row>
    <row r="208" spans="1:9">
      <c r="A208" s="7"/>
      <c r="B208" s="7"/>
      <c r="C208" s="7"/>
      <c r="D208" s="7"/>
      <c r="E208" s="7"/>
      <c r="F208" s="7"/>
      <c r="G208" s="7"/>
      <c r="H208" s="7"/>
    </row>
    <row r="209" spans="1:8">
      <c r="A209" s="7"/>
      <c r="B209" s="7"/>
      <c r="C209" s="7"/>
      <c r="D209" s="7"/>
      <c r="E209" s="7"/>
      <c r="F209" s="7"/>
      <c r="G209" s="7"/>
      <c r="H209" s="7"/>
    </row>
    <row r="210" spans="1:8">
      <c r="A210" s="7"/>
      <c r="B210" s="7"/>
      <c r="C210" s="7"/>
      <c r="D210" s="7"/>
      <c r="E210" s="7"/>
      <c r="F210" s="7"/>
      <c r="G210" s="7"/>
      <c r="H210" s="7"/>
    </row>
    <row r="211" spans="1:8">
      <c r="A211" s="7"/>
      <c r="B211" s="7"/>
      <c r="C211" s="7"/>
      <c r="D211" s="7"/>
      <c r="E211" s="7"/>
      <c r="F211" s="7"/>
      <c r="G211" s="7"/>
      <c r="H211" s="7"/>
    </row>
    <row r="212" spans="1:8">
      <c r="A212" s="7"/>
      <c r="B212" s="7"/>
      <c r="C212" s="7"/>
      <c r="D212" s="7"/>
      <c r="E212" s="7"/>
      <c r="F212" s="7"/>
      <c r="G212" s="7"/>
      <c r="H212" s="7"/>
    </row>
    <row r="213" spans="1:8">
      <c r="A213" s="7"/>
      <c r="B213" s="7"/>
      <c r="C213" s="7"/>
      <c r="D213" s="7"/>
      <c r="E213" s="7"/>
      <c r="F213" s="7"/>
      <c r="G213" s="7"/>
      <c r="H213" s="7"/>
    </row>
    <row r="214" spans="1:8">
      <c r="A214" s="7"/>
      <c r="B214" s="7"/>
      <c r="C214" s="7"/>
      <c r="D214" s="7"/>
      <c r="E214" s="7"/>
      <c r="F214" s="7"/>
      <c r="G214" s="7"/>
      <c r="H214" s="7"/>
    </row>
    <row r="215" spans="1:8">
      <c r="A215" s="7"/>
      <c r="B215" s="7"/>
      <c r="C215" s="7"/>
      <c r="D215" s="7"/>
      <c r="E215" s="7"/>
      <c r="F215" s="7"/>
      <c r="G215" s="7"/>
      <c r="H215" s="7"/>
    </row>
    <row r="216" spans="1:8">
      <c r="A216" s="7"/>
      <c r="B216" s="7"/>
      <c r="C216" s="7"/>
      <c r="D216" s="7"/>
      <c r="E216" s="7"/>
      <c r="F216" s="7"/>
      <c r="G216" s="7"/>
      <c r="H216" s="7"/>
    </row>
    <row r="217" spans="1:8">
      <c r="A217" s="7"/>
      <c r="B217" s="7"/>
      <c r="C217" s="7"/>
      <c r="D217" s="7"/>
      <c r="E217" s="7"/>
      <c r="F217" s="7"/>
      <c r="G217" s="7"/>
      <c r="H217" s="7"/>
    </row>
    <row r="218" spans="1:8">
      <c r="A218" s="7"/>
      <c r="B218" s="7"/>
      <c r="C218" s="7"/>
      <c r="D218" s="7"/>
      <c r="E218" s="7"/>
      <c r="F218" s="7"/>
      <c r="G218" s="7"/>
      <c r="H218" s="7"/>
    </row>
    <row r="219" spans="1:8">
      <c r="A219" s="7"/>
      <c r="B219" s="7"/>
      <c r="C219" s="7"/>
      <c r="D219" s="7"/>
      <c r="E219" s="7"/>
      <c r="F219" s="7"/>
      <c r="G219" s="7"/>
      <c r="H219" s="7"/>
    </row>
    <row r="220" spans="1:8">
      <c r="A220" s="7"/>
      <c r="B220" s="7"/>
      <c r="C220" s="7"/>
      <c r="D220" s="7"/>
      <c r="E220" s="7"/>
      <c r="F220" s="7"/>
      <c r="G220" s="7"/>
      <c r="H220" s="7"/>
    </row>
    <row r="221" spans="1:8">
      <c r="A221" s="7"/>
      <c r="B221" s="7"/>
      <c r="C221" s="7"/>
      <c r="D221" s="7"/>
      <c r="E221" s="7"/>
      <c r="F221" s="7"/>
      <c r="G221" s="7"/>
      <c r="H221" s="7"/>
    </row>
    <row r="222" spans="1:8">
      <c r="A222" s="7"/>
      <c r="B222" s="7"/>
      <c r="C222" s="7"/>
      <c r="D222" s="7"/>
      <c r="E222" s="7"/>
      <c r="F222" s="7"/>
      <c r="G222" s="7"/>
      <c r="H222" s="7"/>
    </row>
    <row r="223" spans="1:8">
      <c r="A223" s="7"/>
      <c r="B223" s="7"/>
      <c r="C223" s="7"/>
      <c r="D223" s="7"/>
      <c r="E223" s="7"/>
      <c r="F223" s="7"/>
      <c r="G223" s="7"/>
      <c r="H223" s="7"/>
    </row>
    <row r="224" spans="1:8">
      <c r="A224" s="7"/>
      <c r="B224" s="7"/>
      <c r="C224" s="7"/>
      <c r="D224" s="7"/>
      <c r="E224" s="7"/>
      <c r="F224" s="7"/>
      <c r="G224" s="7"/>
      <c r="H224" s="7"/>
    </row>
    <row r="225" spans="1:8">
      <c r="A225" s="7"/>
      <c r="B225" s="7"/>
      <c r="C225" s="7"/>
      <c r="D225" s="7"/>
      <c r="E225" s="7"/>
      <c r="F225" s="7"/>
      <c r="G225" s="7"/>
      <c r="H225" s="7"/>
    </row>
    <row r="226" spans="1:8">
      <c r="A226" s="7"/>
      <c r="B226" s="7"/>
      <c r="C226" s="7"/>
      <c r="D226" s="7"/>
      <c r="E226" s="7"/>
      <c r="F226" s="7"/>
      <c r="G226" s="7"/>
      <c r="H226" s="7"/>
    </row>
    <row r="227" spans="1:8">
      <c r="A227" s="7"/>
      <c r="B227" s="7"/>
      <c r="C227" s="7"/>
      <c r="D227" s="7"/>
      <c r="E227" s="7"/>
      <c r="F227" s="7"/>
      <c r="G227" s="7"/>
      <c r="H227" s="7"/>
    </row>
    <row r="228" spans="1:8">
      <c r="A228" s="7"/>
      <c r="B228" s="7"/>
      <c r="C228" s="7"/>
      <c r="D228" s="7"/>
      <c r="E228" s="7"/>
      <c r="F228" s="7"/>
      <c r="G228" s="7"/>
      <c r="H228" s="7"/>
    </row>
    <row r="229" spans="1:8">
      <c r="A229" s="7"/>
      <c r="B229" s="7"/>
      <c r="C229" s="7"/>
      <c r="D229" s="7"/>
      <c r="E229" s="7"/>
      <c r="F229" s="7"/>
      <c r="G229" s="7"/>
      <c r="H229" s="7"/>
    </row>
    <row r="230" spans="1:8">
      <c r="A230" s="7"/>
      <c r="B230" s="7"/>
      <c r="C230" s="7"/>
      <c r="D230" s="7"/>
      <c r="E230" s="7"/>
      <c r="F230" s="7"/>
      <c r="G230" s="7"/>
      <c r="H230" s="7"/>
    </row>
    <row r="231" spans="1:8">
      <c r="A231" s="7"/>
      <c r="B231" s="7"/>
      <c r="C231" s="7"/>
      <c r="D231" s="7"/>
      <c r="E231" s="7"/>
      <c r="F231" s="7"/>
      <c r="G231" s="7"/>
      <c r="H231" s="7"/>
    </row>
    <row r="232" spans="1:8">
      <c r="A232" s="7"/>
      <c r="B232" s="7"/>
      <c r="C232" s="7"/>
      <c r="D232" s="7"/>
      <c r="E232" s="7"/>
      <c r="F232" s="7"/>
      <c r="G232" s="7"/>
      <c r="H232" s="7"/>
    </row>
    <row r="233" spans="1:8">
      <c r="A233" s="7"/>
      <c r="B233" s="7"/>
      <c r="C233" s="7"/>
      <c r="D233" s="7"/>
      <c r="E233" s="7"/>
      <c r="F233" s="7"/>
      <c r="G233" s="7"/>
      <c r="H233" s="7"/>
    </row>
    <row r="234" spans="1:8">
      <c r="A234" s="7"/>
      <c r="B234" s="7"/>
      <c r="C234" s="7"/>
      <c r="D234" s="7"/>
      <c r="E234" s="7"/>
      <c r="F234" s="7"/>
      <c r="G234" s="7"/>
      <c r="H234" s="7"/>
    </row>
    <row r="235" spans="1:8">
      <c r="A235" s="7"/>
      <c r="B235" s="7"/>
      <c r="C235" s="7"/>
      <c r="D235" s="7"/>
      <c r="E235" s="7"/>
      <c r="F235" s="7"/>
      <c r="G235" s="7"/>
      <c r="H235" s="7"/>
    </row>
    <row r="236" spans="1:8">
      <c r="A236" s="7"/>
      <c r="B236" s="7"/>
      <c r="C236" s="7"/>
      <c r="D236" s="7"/>
      <c r="E236" s="7"/>
      <c r="F236" s="7"/>
      <c r="G236" s="7"/>
      <c r="H236" s="7"/>
    </row>
    <row r="237" spans="1:8">
      <c r="A237" s="7"/>
      <c r="B237" s="7"/>
      <c r="C237" s="7"/>
      <c r="D237" s="7"/>
      <c r="E237" s="7"/>
      <c r="F237" s="7"/>
      <c r="G237" s="7"/>
      <c r="H237" s="7"/>
    </row>
    <row r="238" spans="1:8">
      <c r="A238" s="7"/>
      <c r="B238" s="7"/>
      <c r="C238" s="7"/>
      <c r="D238" s="7"/>
      <c r="E238" s="7"/>
      <c r="F238" s="7"/>
      <c r="G238" s="7"/>
      <c r="H238" s="7"/>
    </row>
    <row r="239" spans="1:8">
      <c r="A239" s="7"/>
      <c r="B239" s="7"/>
      <c r="C239" s="7"/>
      <c r="D239" s="7"/>
      <c r="E239" s="7"/>
      <c r="F239" s="7"/>
      <c r="G239" s="7"/>
      <c r="H239" s="7"/>
    </row>
    <row r="240" spans="1:8">
      <c r="A240" s="7"/>
      <c r="B240" s="7"/>
      <c r="C240" s="7"/>
      <c r="D240" s="7"/>
      <c r="E240" s="7"/>
      <c r="F240" s="7"/>
      <c r="G240" s="7"/>
      <c r="H240" s="7"/>
    </row>
    <row r="241" spans="1:8">
      <c r="A241" s="7"/>
      <c r="B241" s="7"/>
      <c r="C241" s="7"/>
      <c r="D241" s="7"/>
      <c r="E241" s="7"/>
      <c r="F241" s="7"/>
      <c r="G241" s="7"/>
      <c r="H241" s="7"/>
    </row>
    <row r="242" spans="1:8">
      <c r="A242" s="7"/>
      <c r="B242" s="7"/>
      <c r="C242" s="7"/>
      <c r="D242" s="7"/>
      <c r="E242" s="7"/>
      <c r="F242" s="7"/>
      <c r="G242" s="7"/>
      <c r="H242" s="7"/>
    </row>
    <row r="243" spans="1:8">
      <c r="A243" s="7"/>
      <c r="B243" s="7"/>
      <c r="C243" s="7"/>
      <c r="D243" s="7"/>
      <c r="E243" s="7"/>
      <c r="F243" s="7"/>
      <c r="G243" s="7"/>
      <c r="H243" s="7"/>
    </row>
    <row r="244" spans="1:8">
      <c r="A244" s="7"/>
      <c r="B244" s="7"/>
      <c r="C244" s="7"/>
      <c r="D244" s="7"/>
      <c r="E244" s="7"/>
      <c r="F244" s="7"/>
      <c r="G244" s="7"/>
      <c r="H244" s="7"/>
    </row>
    <row r="245" spans="1:8">
      <c r="A245" s="7"/>
      <c r="B245" s="7"/>
      <c r="C245" s="7"/>
      <c r="D245" s="7"/>
      <c r="E245" s="7"/>
      <c r="F245" s="7"/>
      <c r="G245" s="7"/>
      <c r="H245" s="7"/>
    </row>
    <row r="246" spans="1:8">
      <c r="A246" s="7"/>
      <c r="B246" s="7"/>
      <c r="C246" s="7"/>
      <c r="D246" s="7"/>
      <c r="E246" s="7"/>
      <c r="F246" s="7"/>
      <c r="G246" s="7"/>
      <c r="H246" s="7"/>
    </row>
    <row r="247" spans="1:8">
      <c r="A247" s="7"/>
      <c r="B247" s="7"/>
      <c r="C247" s="7"/>
      <c r="D247" s="7"/>
      <c r="E247" s="7"/>
      <c r="F247" s="7"/>
      <c r="G247" s="7"/>
      <c r="H247" s="7"/>
    </row>
    <row r="248" spans="1:8">
      <c r="A248" s="7"/>
      <c r="B248" s="7"/>
      <c r="C248" s="7"/>
      <c r="D248" s="7"/>
      <c r="E248" s="7"/>
      <c r="F248" s="7"/>
      <c r="G248" s="7"/>
      <c r="H248" s="7"/>
    </row>
    <row r="249" spans="1:8">
      <c r="A249" s="7"/>
      <c r="B249" s="7"/>
      <c r="C249" s="7"/>
      <c r="D249" s="7"/>
      <c r="E249" s="7"/>
      <c r="F249" s="7"/>
      <c r="G249" s="7"/>
      <c r="H249" s="7"/>
    </row>
    <row r="250" spans="1:8">
      <c r="A250" s="7"/>
      <c r="B250" s="7"/>
      <c r="C250" s="7"/>
      <c r="D250" s="7"/>
      <c r="E250" s="7"/>
      <c r="F250" s="7"/>
      <c r="G250" s="7"/>
      <c r="H250" s="7"/>
    </row>
    <row r="251" spans="1:8">
      <c r="A251" s="7"/>
      <c r="B251" s="7"/>
      <c r="C251" s="7"/>
      <c r="D251" s="7"/>
      <c r="E251" s="7"/>
      <c r="F251" s="7"/>
      <c r="G251" s="7"/>
      <c r="H251" s="7"/>
    </row>
    <row r="252" spans="1:8">
      <c r="A252" s="7"/>
      <c r="B252" s="7"/>
      <c r="C252" s="7"/>
      <c r="D252" s="7"/>
      <c r="E252" s="7"/>
      <c r="F252" s="7"/>
      <c r="G252" s="7"/>
      <c r="H252" s="7"/>
    </row>
    <row r="253" spans="1:8">
      <c r="A253" s="7"/>
      <c r="B253" s="7"/>
      <c r="C253" s="7"/>
      <c r="D253" s="7"/>
      <c r="E253" s="7"/>
      <c r="F253" s="7"/>
      <c r="G253" s="7"/>
      <c r="H253" s="7"/>
    </row>
    <row r="254" spans="1:8">
      <c r="A254" s="7"/>
      <c r="B254" s="7"/>
      <c r="C254" s="7"/>
      <c r="D254" s="7"/>
      <c r="E254" s="7"/>
      <c r="F254" s="7"/>
      <c r="G254" s="7"/>
      <c r="H254" s="7"/>
    </row>
    <row r="255" spans="1:8">
      <c r="A255" s="7"/>
      <c r="B255" s="7"/>
      <c r="C255" s="7"/>
      <c r="D255" s="7"/>
      <c r="E255" s="7"/>
      <c r="F255" s="7"/>
      <c r="G255" s="7"/>
      <c r="H255" s="7"/>
    </row>
    <row r="256" spans="1:8">
      <c r="A256" s="7"/>
      <c r="B256" s="7"/>
      <c r="C256" s="7"/>
      <c r="D256" s="7"/>
      <c r="E256" s="7"/>
      <c r="F256" s="7"/>
      <c r="G256" s="7"/>
      <c r="H256" s="7"/>
    </row>
    <row r="257" spans="1:8">
      <c r="A257" s="7"/>
      <c r="B257" s="7"/>
      <c r="C257" s="7"/>
      <c r="D257" s="7"/>
      <c r="E257" s="7"/>
      <c r="F257" s="7"/>
      <c r="G257" s="7"/>
      <c r="H257" s="7"/>
    </row>
    <row r="258" spans="1:8">
      <c r="A258" s="7"/>
      <c r="B258" s="7"/>
      <c r="C258" s="7"/>
      <c r="D258" s="7"/>
      <c r="E258" s="7"/>
      <c r="F258" s="7"/>
      <c r="G258" s="7"/>
      <c r="H258" s="7"/>
    </row>
    <row r="259" spans="1:8">
      <c r="A259" s="7"/>
      <c r="B259" s="7"/>
      <c r="C259" s="7"/>
      <c r="D259" s="7"/>
      <c r="E259" s="7"/>
      <c r="F259" s="7"/>
      <c r="G259" s="7"/>
      <c r="H259" s="7"/>
    </row>
    <row r="260" spans="1:8">
      <c r="A260" s="7"/>
      <c r="B260" s="7"/>
      <c r="C260" s="7"/>
      <c r="D260" s="7"/>
      <c r="E260" s="7"/>
      <c r="F260" s="7"/>
      <c r="G260" s="7"/>
      <c r="H260" s="7"/>
    </row>
    <row r="261" spans="1:8">
      <c r="A261" s="7"/>
      <c r="B261" s="7"/>
      <c r="C261" s="7"/>
      <c r="D261" s="7"/>
      <c r="E261" s="7"/>
      <c r="F261" s="7"/>
      <c r="G261" s="7"/>
      <c r="H261" s="7"/>
    </row>
    <row r="262" spans="1:8">
      <c r="A262" s="7"/>
      <c r="B262" s="7"/>
      <c r="C262" s="7"/>
      <c r="D262" s="7"/>
      <c r="E262" s="7"/>
      <c r="F262" s="7"/>
      <c r="G262" s="7"/>
      <c r="H262" s="7"/>
    </row>
    <row r="263" spans="1:8">
      <c r="A263" s="7"/>
      <c r="B263" s="7"/>
      <c r="C263" s="7"/>
      <c r="D263" s="7"/>
      <c r="E263" s="7"/>
      <c r="F263" s="7"/>
      <c r="G263" s="7"/>
      <c r="H263" s="7"/>
    </row>
    <row r="264" spans="1:8">
      <c r="A264" s="7"/>
      <c r="B264" s="7"/>
      <c r="C264" s="7"/>
      <c r="D264" s="7"/>
      <c r="E264" s="7"/>
      <c r="F264" s="7"/>
      <c r="G264" s="7"/>
      <c r="H264" s="7"/>
    </row>
    <row r="265" spans="1:8">
      <c r="A265" s="7"/>
      <c r="B265" s="7"/>
      <c r="C265" s="7"/>
      <c r="D265" s="7"/>
      <c r="E265" s="7"/>
      <c r="F265" s="7"/>
      <c r="G265" s="7"/>
      <c r="H265" s="7"/>
    </row>
    <row r="266" spans="1:8">
      <c r="A266" s="7"/>
      <c r="B266" s="7"/>
      <c r="C266" s="7"/>
      <c r="D266" s="7"/>
      <c r="E266" s="7"/>
      <c r="F266" s="7"/>
      <c r="G266" s="7"/>
      <c r="H266" s="7"/>
    </row>
    <row r="267" spans="1:8">
      <c r="A267" s="7"/>
      <c r="B267" s="7"/>
      <c r="C267" s="7"/>
      <c r="D267" s="7"/>
      <c r="E267" s="7"/>
      <c r="F267" s="7"/>
      <c r="G267" s="7"/>
      <c r="H267" s="7"/>
    </row>
    <row r="268" spans="1:8">
      <c r="A268" s="7"/>
      <c r="B268" s="7"/>
      <c r="C268" s="7"/>
      <c r="D268" s="7"/>
      <c r="E268" s="7"/>
      <c r="F268" s="7"/>
      <c r="G268" s="7"/>
      <c r="H268" s="7"/>
    </row>
    <row r="269" spans="1:8">
      <c r="A269" s="7"/>
      <c r="B269" s="7"/>
      <c r="C269" s="7"/>
      <c r="D269" s="7"/>
      <c r="E269" s="7"/>
      <c r="F269" s="7"/>
      <c r="G269" s="7"/>
      <c r="H269" s="7"/>
    </row>
    <row r="270" spans="1:8">
      <c r="A270" s="7"/>
      <c r="B270" s="7"/>
      <c r="C270" s="7"/>
      <c r="D270" s="7"/>
      <c r="E270" s="7"/>
      <c r="F270" s="7"/>
      <c r="G270" s="7"/>
      <c r="H270" s="7"/>
    </row>
    <row r="271" spans="1:8">
      <c r="A271" s="7"/>
      <c r="B271" s="7"/>
      <c r="C271" s="7"/>
      <c r="D271" s="7"/>
      <c r="E271" s="7"/>
      <c r="F271" s="7"/>
      <c r="G271" s="7"/>
      <c r="H271" s="7"/>
    </row>
    <row r="272" spans="1:8">
      <c r="A272" s="7"/>
      <c r="B272" s="7"/>
      <c r="C272" s="7"/>
      <c r="D272" s="7"/>
      <c r="E272" s="7"/>
      <c r="F272" s="7"/>
      <c r="G272" s="7"/>
      <c r="H272" s="7"/>
    </row>
    <row r="273" spans="1:8">
      <c r="A273" s="7"/>
      <c r="B273" s="7"/>
      <c r="C273" s="7"/>
      <c r="D273" s="7"/>
      <c r="E273" s="7"/>
      <c r="F273" s="7"/>
      <c r="G273" s="7"/>
      <c r="H273" s="7"/>
    </row>
    <row r="274" spans="1:8">
      <c r="A274" s="7"/>
      <c r="B274" s="7"/>
      <c r="C274" s="7"/>
      <c r="D274" s="7"/>
      <c r="E274" s="7"/>
      <c r="F274" s="7"/>
      <c r="G274" s="7"/>
      <c r="H274" s="7"/>
    </row>
    <row r="275" spans="1:8">
      <c r="A275" s="7"/>
      <c r="B275" s="7"/>
      <c r="C275" s="7"/>
      <c r="D275" s="7"/>
      <c r="E275" s="7"/>
      <c r="F275" s="7"/>
      <c r="G275" s="7"/>
      <c r="H275" s="7"/>
    </row>
    <row r="276" spans="1:8">
      <c r="A276" s="7"/>
      <c r="B276" s="7"/>
      <c r="C276" s="7"/>
      <c r="D276" s="7"/>
      <c r="E276" s="7"/>
      <c r="F276" s="7"/>
      <c r="G276" s="7"/>
      <c r="H276" s="7"/>
    </row>
    <row r="277" spans="1:8">
      <c r="A277" s="7"/>
      <c r="B277" s="7"/>
      <c r="C277" s="7"/>
      <c r="D277" s="7"/>
      <c r="E277" s="7"/>
      <c r="F277" s="7"/>
      <c r="G277" s="7"/>
      <c r="H277" s="7"/>
    </row>
    <row r="278" spans="1:8">
      <c r="A278" s="7"/>
      <c r="B278" s="7"/>
      <c r="C278" s="7"/>
      <c r="D278" s="7"/>
      <c r="E278" s="7"/>
      <c r="F278" s="7"/>
      <c r="G278" s="7"/>
      <c r="H278" s="7"/>
    </row>
    <row r="279" spans="1:8">
      <c r="A279" s="7"/>
      <c r="B279" s="7"/>
      <c r="C279" s="7"/>
      <c r="D279" s="7"/>
      <c r="E279" s="7"/>
      <c r="F279" s="7"/>
      <c r="G279" s="7"/>
      <c r="H279" s="7"/>
    </row>
    <row r="280" spans="1:8">
      <c r="A280" s="7"/>
      <c r="B280" s="7"/>
      <c r="C280" s="7"/>
      <c r="D280" s="7"/>
      <c r="E280" s="7"/>
      <c r="F280" s="7"/>
      <c r="G280" s="7"/>
      <c r="H280" s="7"/>
    </row>
    <row r="281" spans="1:8">
      <c r="A281" s="7"/>
      <c r="B281" s="7"/>
      <c r="C281" s="7"/>
      <c r="D281" s="7"/>
      <c r="E281" s="7"/>
      <c r="F281" s="7"/>
      <c r="G281" s="7"/>
      <c r="H281" s="7"/>
    </row>
    <row r="282" spans="1:8">
      <c r="A282" s="7"/>
      <c r="B282" s="7"/>
      <c r="C282" s="7"/>
      <c r="D282" s="7"/>
      <c r="E282" s="7"/>
      <c r="F282" s="7"/>
      <c r="G282" s="7"/>
      <c r="H282" s="7"/>
    </row>
    <row r="283" spans="1:8">
      <c r="A283" s="7"/>
      <c r="B283" s="7"/>
      <c r="C283" s="7"/>
      <c r="D283" s="7"/>
      <c r="E283" s="7"/>
      <c r="F283" s="7"/>
      <c r="G283" s="7"/>
      <c r="H283" s="7"/>
    </row>
    <row r="284" spans="1:8">
      <c r="A284" s="7"/>
      <c r="B284" s="7"/>
      <c r="C284" s="7"/>
      <c r="D284" s="7"/>
      <c r="E284" s="7"/>
      <c r="F284" s="7"/>
      <c r="G284" s="7"/>
      <c r="H284" s="7"/>
    </row>
    <row r="285" spans="1:8">
      <c r="A285" s="7"/>
      <c r="B285" s="7"/>
      <c r="C285" s="7"/>
      <c r="D285" s="7"/>
      <c r="E285" s="7"/>
      <c r="F285" s="7"/>
      <c r="G285" s="7"/>
      <c r="H285" s="7"/>
    </row>
    <row r="286" spans="1:8">
      <c r="A286" s="7"/>
      <c r="B286" s="7"/>
      <c r="C286" s="7"/>
      <c r="D286" s="7"/>
      <c r="E286" s="7"/>
      <c r="F286" s="7"/>
      <c r="G286" s="7"/>
      <c r="H286" s="7"/>
    </row>
    <row r="287" spans="1:8">
      <c r="A287" s="7"/>
      <c r="B287" s="7"/>
      <c r="C287" s="7"/>
      <c r="D287" s="7"/>
      <c r="E287" s="7"/>
      <c r="F287" s="7"/>
      <c r="G287" s="7"/>
      <c r="H287" s="7"/>
    </row>
    <row r="288" spans="1:8">
      <c r="A288" s="7"/>
      <c r="B288" s="7"/>
      <c r="C288" s="7"/>
      <c r="D288" s="7"/>
      <c r="E288" s="7"/>
      <c r="F288" s="7"/>
      <c r="G288" s="7"/>
      <c r="H288" s="7"/>
    </row>
    <row r="289" spans="1:8">
      <c r="A289" s="7"/>
      <c r="B289" s="7"/>
      <c r="C289" s="7"/>
      <c r="D289" s="7"/>
      <c r="E289" s="7"/>
      <c r="F289" s="7"/>
      <c r="G289" s="7"/>
      <c r="H289" s="7"/>
    </row>
    <row r="290" spans="1:8">
      <c r="A290" s="7"/>
      <c r="B290" s="7"/>
      <c r="C290" s="7"/>
      <c r="D290" s="7"/>
      <c r="E290" s="7"/>
      <c r="F290" s="7"/>
      <c r="G290" s="7"/>
      <c r="H290" s="7"/>
    </row>
    <row r="291" spans="1:8">
      <c r="A291" s="7"/>
      <c r="B291" s="7"/>
      <c r="C291" s="7"/>
      <c r="D291" s="7"/>
      <c r="E291" s="7"/>
      <c r="F291" s="7"/>
      <c r="G291" s="7"/>
      <c r="H291" s="7"/>
    </row>
    <row r="292" spans="1:8">
      <c r="A292" s="7"/>
      <c r="B292" s="7"/>
      <c r="C292" s="7"/>
      <c r="D292" s="7"/>
      <c r="E292" s="7"/>
      <c r="F292" s="7"/>
      <c r="G292" s="7"/>
      <c r="H292" s="7"/>
    </row>
    <row r="293" spans="1:8">
      <c r="A293" s="7"/>
      <c r="B293" s="7"/>
      <c r="C293" s="7"/>
      <c r="D293" s="7"/>
      <c r="E293" s="7"/>
      <c r="F293" s="7"/>
      <c r="G293" s="7"/>
      <c r="H293" s="7"/>
    </row>
    <row r="294" spans="1:8">
      <c r="A294" s="7"/>
      <c r="B294" s="7"/>
      <c r="C294" s="7"/>
      <c r="D294" s="7"/>
      <c r="E294" s="7"/>
      <c r="F294" s="7"/>
      <c r="G294" s="7"/>
      <c r="H294" s="7"/>
    </row>
    <row r="295" spans="1:8">
      <c r="A295" s="7"/>
      <c r="B295" s="7"/>
      <c r="C295" s="7"/>
      <c r="D295" s="7"/>
      <c r="E295" s="7"/>
      <c r="F295" s="7"/>
      <c r="G295" s="7"/>
      <c r="H295" s="7"/>
    </row>
    <row r="296" spans="1:8">
      <c r="A296" s="7"/>
      <c r="B296" s="7"/>
      <c r="C296" s="7"/>
      <c r="D296" s="7"/>
      <c r="E296" s="7"/>
      <c r="F296" s="7"/>
      <c r="G296" s="7"/>
      <c r="H296" s="7"/>
    </row>
    <row r="297" spans="1:8">
      <c r="A297" s="7"/>
      <c r="B297" s="7"/>
      <c r="C297" s="7"/>
      <c r="D297" s="7"/>
      <c r="E297" s="7"/>
      <c r="F297" s="7"/>
      <c r="G297" s="7"/>
      <c r="H297" s="7"/>
    </row>
    <row r="298" spans="1:8">
      <c r="A298" s="7"/>
      <c r="B298" s="7"/>
      <c r="C298" s="7"/>
      <c r="D298" s="7"/>
      <c r="E298" s="7"/>
      <c r="F298" s="7"/>
      <c r="G298" s="7"/>
      <c r="H298" s="7"/>
    </row>
    <row r="299" spans="1:8">
      <c r="A299" s="7"/>
      <c r="B299" s="7"/>
      <c r="C299" s="7"/>
      <c r="D299" s="7"/>
      <c r="E299" s="7"/>
      <c r="F299" s="7"/>
      <c r="G299" s="7"/>
      <c r="H299" s="7"/>
    </row>
    <row r="300" spans="1:8">
      <c r="A300" s="7"/>
      <c r="B300" s="7"/>
      <c r="C300" s="7"/>
      <c r="D300" s="7"/>
      <c r="E300" s="7"/>
      <c r="F300" s="7"/>
      <c r="G300" s="7"/>
      <c r="H300" s="7"/>
    </row>
    <row r="301" spans="1:8">
      <c r="A301" s="7"/>
      <c r="B301" s="7"/>
      <c r="C301" s="7"/>
      <c r="D301" s="7"/>
      <c r="E301" s="7"/>
      <c r="F301" s="7"/>
      <c r="G301" s="7"/>
      <c r="H301" s="7"/>
    </row>
  </sheetData>
  <mergeCells count="2">
    <mergeCell ref="A2:H2"/>
    <mergeCell ref="B4:C4"/>
  </mergeCells>
  <pageMargins left="0.7" right="0.7" top="0.75" bottom="0.75" header="0.3" footer="0.3"/>
  <pageSetup orientation="portrait"/>
  <extLst>
    <ext xmlns:x14="http://schemas.microsoft.com/office/spreadsheetml/2009/9/main" uri="{CCE6A557-97BC-4b89-ADB6-D9C93CAAB3DF}">
      <x14:dataValidations xmlns:xm="http://schemas.microsoft.com/office/excel/2006/main" count="3">
        <x14:dataValidation type="list" allowBlank="1" showInputMessage="1" showErrorMessage="1">
          <x14:formula1>
            <xm:f>LISTAS!$D$3:$D$48</xm:f>
          </x14:formula1>
          <xm:sqref>B4:C4</xm:sqref>
        </x14:dataValidation>
        <x14:dataValidation type="list" allowBlank="1" showInputMessage="1" showErrorMessage="1">
          <x14:formula1>
            <xm:f>LISTAS!$B$3:$B$14</xm:f>
          </x14:formula1>
          <xm:sqref>A7:A301</xm:sqref>
        </x14:dataValidation>
        <x14:dataValidation type="list" allowBlank="1" showInputMessage="1" showErrorMessage="1">
          <x14:formula1>
            <xm:f>LISTAS!$F$3:$F$4</xm:f>
          </x14:formula1>
          <xm:sqref>C7:C301</xm:sqref>
        </x14:dataValidation>
      </x14:dataValidations>
    </ex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06"/>
  <sheetViews>
    <sheetView topLeftCell="A90" workbookViewId="0">
      <selection activeCell="E102" sqref="E102"/>
    </sheetView>
  </sheetViews>
  <sheetFormatPr baseColWidth="10" defaultRowHeight="13" x14ac:dyDescent="0"/>
  <cols>
    <col min="1" max="1" width="12.83203125" style="6" customWidth="1"/>
    <col min="2" max="2" width="16.83203125" style="6" customWidth="1"/>
    <col min="3" max="3" width="23.5" style="6" customWidth="1"/>
    <col min="4" max="4" width="17.6640625" style="6" customWidth="1"/>
    <col min="5" max="5" width="35" style="6" customWidth="1"/>
    <col min="6" max="6" width="37" style="6" customWidth="1"/>
    <col min="7" max="7" width="10.83203125" style="6" bestFit="1" customWidth="1"/>
    <col min="8" max="8" width="10.1640625" style="6" bestFit="1" customWidth="1"/>
    <col min="9" max="9" width="22" style="6" customWidth="1"/>
    <col min="10" max="16384" width="10.83203125" style="6"/>
  </cols>
  <sheetData>
    <row r="2" spans="1:8" ht="17">
      <c r="A2" s="26" t="s">
        <v>77</v>
      </c>
      <c r="B2" s="26"/>
      <c r="C2" s="26"/>
      <c r="D2" s="26"/>
      <c r="E2" s="26"/>
      <c r="F2" s="26"/>
      <c r="G2" s="26"/>
      <c r="H2" s="26"/>
    </row>
    <row r="3" spans="1:8" ht="17">
      <c r="A3" s="4"/>
      <c r="B3" s="4"/>
      <c r="C3" s="4"/>
      <c r="D3" s="4"/>
      <c r="E3" s="4"/>
      <c r="F3" s="4"/>
      <c r="G3" s="4"/>
      <c r="H3" s="4"/>
    </row>
    <row r="4" spans="1:8" ht="17">
      <c r="A4" s="2" t="s">
        <v>0</v>
      </c>
      <c r="B4" s="27" t="s">
        <v>28</v>
      </c>
      <c r="C4" s="28"/>
      <c r="D4" s="4"/>
      <c r="E4" s="4"/>
      <c r="F4" s="4"/>
      <c r="G4" s="4"/>
      <c r="H4" s="4"/>
    </row>
    <row r="6" spans="1:8" ht="26">
      <c r="A6" s="2" t="s">
        <v>3</v>
      </c>
      <c r="B6" s="2" t="s">
        <v>4</v>
      </c>
      <c r="C6" s="2" t="s">
        <v>5</v>
      </c>
      <c r="D6" s="2" t="s">
        <v>1</v>
      </c>
      <c r="E6" s="2" t="s">
        <v>2</v>
      </c>
      <c r="F6" s="2" t="s">
        <v>7</v>
      </c>
      <c r="G6" s="2" t="s">
        <v>68</v>
      </c>
      <c r="H6" s="3" t="s">
        <v>6</v>
      </c>
    </row>
    <row r="7" spans="1:8" s="9" customFormat="1" ht="37" customHeight="1">
      <c r="A7" s="8" t="s">
        <v>9</v>
      </c>
      <c r="B7" s="8">
        <v>10</v>
      </c>
      <c r="C7" s="8" t="s">
        <v>66</v>
      </c>
      <c r="D7" s="8" t="s">
        <v>133</v>
      </c>
      <c r="E7" s="8" t="s">
        <v>1077</v>
      </c>
      <c r="F7" s="8" t="s">
        <v>966</v>
      </c>
      <c r="G7" s="8">
        <v>1</v>
      </c>
      <c r="H7" s="8">
        <v>200</v>
      </c>
    </row>
    <row r="8" spans="1:8" s="9" customFormat="1" ht="45" customHeight="1">
      <c r="A8" s="8" t="s">
        <v>9</v>
      </c>
      <c r="B8" s="8">
        <v>11</v>
      </c>
      <c r="C8" s="8" t="s">
        <v>66</v>
      </c>
      <c r="D8" s="8" t="s">
        <v>133</v>
      </c>
      <c r="E8" s="8" t="s">
        <v>1077</v>
      </c>
      <c r="F8" s="8" t="s">
        <v>966</v>
      </c>
      <c r="G8" s="8">
        <v>1</v>
      </c>
      <c r="H8" s="8">
        <v>140</v>
      </c>
    </row>
    <row r="9" spans="1:8" s="9" customFormat="1" ht="45" customHeight="1">
      <c r="A9" s="8" t="s">
        <v>9</v>
      </c>
      <c r="B9" s="8">
        <v>16</v>
      </c>
      <c r="C9" s="8" t="s">
        <v>66</v>
      </c>
      <c r="D9" s="8" t="s">
        <v>133</v>
      </c>
      <c r="E9" s="8" t="s">
        <v>1077</v>
      </c>
      <c r="F9" s="8" t="s">
        <v>966</v>
      </c>
      <c r="G9" s="8">
        <v>1</v>
      </c>
      <c r="H9" s="8">
        <v>110</v>
      </c>
    </row>
    <row r="10" spans="1:8" s="9" customFormat="1" ht="45" customHeight="1">
      <c r="A10" s="8" t="s">
        <v>9</v>
      </c>
      <c r="B10" s="8">
        <v>23</v>
      </c>
      <c r="C10" s="8" t="s">
        <v>66</v>
      </c>
      <c r="D10" s="8" t="s">
        <v>133</v>
      </c>
      <c r="E10" s="8" t="s">
        <v>1077</v>
      </c>
      <c r="F10" s="8" t="s">
        <v>966</v>
      </c>
      <c r="G10" s="8">
        <v>1</v>
      </c>
      <c r="H10" s="8">
        <v>190</v>
      </c>
    </row>
    <row r="11" spans="1:8" s="9" customFormat="1" ht="45" customHeight="1">
      <c r="A11" s="8" t="s">
        <v>9</v>
      </c>
      <c r="B11" s="8">
        <v>28</v>
      </c>
      <c r="C11" s="8" t="s">
        <v>66</v>
      </c>
      <c r="D11" s="8" t="s">
        <v>133</v>
      </c>
      <c r="E11" s="8" t="s">
        <v>1077</v>
      </c>
      <c r="F11" s="8" t="s">
        <v>966</v>
      </c>
      <c r="G11" s="8">
        <v>1</v>
      </c>
      <c r="H11" s="8">
        <v>200</v>
      </c>
    </row>
    <row r="12" spans="1:8" s="9" customFormat="1" ht="45" customHeight="1">
      <c r="A12" s="8" t="s">
        <v>10</v>
      </c>
      <c r="B12" s="8">
        <v>11</v>
      </c>
      <c r="C12" s="8" t="s">
        <v>66</v>
      </c>
      <c r="D12" s="8" t="s">
        <v>168</v>
      </c>
      <c r="E12" s="8" t="s">
        <v>228</v>
      </c>
      <c r="F12" s="8" t="s">
        <v>728</v>
      </c>
      <c r="G12" s="8">
        <v>1</v>
      </c>
      <c r="H12" s="8">
        <v>37</v>
      </c>
    </row>
    <row r="13" spans="1:8" s="9" customFormat="1" ht="45" customHeight="1">
      <c r="A13" s="8" t="s">
        <v>10</v>
      </c>
      <c r="B13" s="8">
        <v>14</v>
      </c>
      <c r="C13" s="8" t="s">
        <v>66</v>
      </c>
      <c r="D13" s="8" t="s">
        <v>107</v>
      </c>
      <c r="E13" s="8" t="s">
        <v>229</v>
      </c>
      <c r="F13" s="8" t="s">
        <v>967</v>
      </c>
      <c r="G13" s="8">
        <v>1</v>
      </c>
      <c r="H13" s="8">
        <f>6+18+22+8+17</f>
        <v>71</v>
      </c>
    </row>
    <row r="14" spans="1:8" s="9" customFormat="1" ht="46" customHeight="1">
      <c r="A14" s="8" t="s">
        <v>10</v>
      </c>
      <c r="B14" s="8" t="s">
        <v>225</v>
      </c>
      <c r="C14" s="8" t="s">
        <v>66</v>
      </c>
      <c r="D14" s="8" t="s">
        <v>95</v>
      </c>
      <c r="E14" s="8" t="s">
        <v>1078</v>
      </c>
      <c r="F14" s="8" t="s">
        <v>224</v>
      </c>
      <c r="G14" s="8">
        <v>3</v>
      </c>
      <c r="H14" s="8">
        <v>53</v>
      </c>
    </row>
    <row r="15" spans="1:8" s="9" customFormat="1" ht="45" customHeight="1">
      <c r="A15" s="8" t="s">
        <v>10</v>
      </c>
      <c r="B15" s="8" t="s">
        <v>226</v>
      </c>
      <c r="C15" s="8" t="s">
        <v>66</v>
      </c>
      <c r="D15" s="8" t="s">
        <v>95</v>
      </c>
      <c r="E15" s="8" t="s">
        <v>1078</v>
      </c>
      <c r="F15" s="8" t="s">
        <v>968</v>
      </c>
      <c r="G15" s="8">
        <v>3</v>
      </c>
      <c r="H15" s="8">
        <v>135</v>
      </c>
    </row>
    <row r="16" spans="1:8" s="9" customFormat="1" ht="45" customHeight="1">
      <c r="A16" s="8" t="s">
        <v>10</v>
      </c>
      <c r="B16" s="8">
        <v>31</v>
      </c>
      <c r="C16" s="8" t="s">
        <v>66</v>
      </c>
      <c r="D16" s="8" t="s">
        <v>107</v>
      </c>
      <c r="E16" s="8" t="s">
        <v>230</v>
      </c>
      <c r="F16" s="8" t="s">
        <v>969</v>
      </c>
      <c r="G16" s="8">
        <v>1</v>
      </c>
      <c r="H16" s="8">
        <f>5+5+14+14+14+14+15+13</f>
        <v>94</v>
      </c>
    </row>
    <row r="17" spans="1:8" s="9" customFormat="1" ht="45" customHeight="1">
      <c r="A17" s="8" t="s">
        <v>10</v>
      </c>
      <c r="B17" s="8">
        <v>2</v>
      </c>
      <c r="C17" s="8" t="s">
        <v>66</v>
      </c>
      <c r="D17" s="8" t="s">
        <v>227</v>
      </c>
      <c r="E17" s="8" t="s">
        <v>1079</v>
      </c>
      <c r="F17" s="8" t="s">
        <v>970</v>
      </c>
      <c r="G17" s="8">
        <v>1</v>
      </c>
      <c r="H17" s="8">
        <v>25</v>
      </c>
    </row>
    <row r="18" spans="1:8" s="9" customFormat="1" ht="45" customHeight="1">
      <c r="A18" s="8" t="s">
        <v>10</v>
      </c>
      <c r="B18" s="8">
        <v>3</v>
      </c>
      <c r="C18" s="8" t="s">
        <v>66</v>
      </c>
      <c r="D18" s="8" t="s">
        <v>227</v>
      </c>
      <c r="E18" s="8" t="s">
        <v>1079</v>
      </c>
      <c r="F18" s="8" t="s">
        <v>971</v>
      </c>
      <c r="G18" s="8">
        <v>1</v>
      </c>
      <c r="H18" s="8">
        <v>33</v>
      </c>
    </row>
    <row r="19" spans="1:8" s="9" customFormat="1" ht="45" customHeight="1">
      <c r="A19" s="8" t="s">
        <v>10</v>
      </c>
      <c r="B19" s="8">
        <v>16</v>
      </c>
      <c r="C19" s="8" t="s">
        <v>66</v>
      </c>
      <c r="D19" s="8" t="s">
        <v>133</v>
      </c>
      <c r="E19" s="8" t="s">
        <v>223</v>
      </c>
      <c r="F19" s="8" t="s">
        <v>966</v>
      </c>
      <c r="G19" s="8">
        <v>1</v>
      </c>
      <c r="H19" s="8">
        <v>300</v>
      </c>
    </row>
    <row r="20" spans="1:8" s="9" customFormat="1" ht="39">
      <c r="A20" s="8" t="s">
        <v>11</v>
      </c>
      <c r="B20" s="8">
        <v>1</v>
      </c>
      <c r="C20" s="8" t="s">
        <v>67</v>
      </c>
      <c r="D20" s="8" t="s">
        <v>109</v>
      </c>
      <c r="E20" s="8" t="s">
        <v>231</v>
      </c>
      <c r="F20" s="8" t="s">
        <v>972</v>
      </c>
      <c r="G20" s="8">
        <v>1</v>
      </c>
      <c r="H20" s="8">
        <v>26</v>
      </c>
    </row>
    <row r="21" spans="1:8" s="9" customFormat="1" ht="45" customHeight="1">
      <c r="A21" s="8" t="s">
        <v>11</v>
      </c>
      <c r="B21" s="8">
        <v>4</v>
      </c>
      <c r="C21" s="8" t="s">
        <v>66</v>
      </c>
      <c r="D21" s="8" t="s">
        <v>227</v>
      </c>
      <c r="E21" s="8" t="s">
        <v>232</v>
      </c>
      <c r="F21" s="8" t="s">
        <v>966</v>
      </c>
      <c r="G21" s="8">
        <v>1</v>
      </c>
      <c r="H21" s="8">
        <v>23</v>
      </c>
    </row>
    <row r="22" spans="1:8" s="9" customFormat="1" ht="45" customHeight="1">
      <c r="A22" s="8" t="s">
        <v>11</v>
      </c>
      <c r="B22" s="8" t="s">
        <v>234</v>
      </c>
      <c r="C22" s="8" t="s">
        <v>66</v>
      </c>
      <c r="D22" s="8" t="s">
        <v>95</v>
      </c>
      <c r="E22" s="8" t="s">
        <v>237</v>
      </c>
      <c r="F22" s="8" t="s">
        <v>973</v>
      </c>
      <c r="G22" s="8">
        <v>2</v>
      </c>
      <c r="H22" s="8">
        <f>87+85</f>
        <v>172</v>
      </c>
    </row>
    <row r="23" spans="1:8" s="9" customFormat="1" ht="45" customHeight="1">
      <c r="A23" s="8" t="s">
        <v>11</v>
      </c>
      <c r="B23" s="8" t="s">
        <v>235</v>
      </c>
      <c r="C23" s="8" t="s">
        <v>66</v>
      </c>
      <c r="D23" s="8" t="s">
        <v>95</v>
      </c>
      <c r="E23" s="8" t="s">
        <v>238</v>
      </c>
      <c r="F23" s="8" t="s">
        <v>974</v>
      </c>
      <c r="G23" s="8">
        <v>2</v>
      </c>
      <c r="H23" s="8">
        <f>88+92</f>
        <v>180</v>
      </c>
    </row>
    <row r="24" spans="1:8" s="9" customFormat="1" ht="45" customHeight="1">
      <c r="A24" s="8" t="s">
        <v>11</v>
      </c>
      <c r="B24" s="8" t="s">
        <v>236</v>
      </c>
      <c r="C24" s="8" t="s">
        <v>66</v>
      </c>
      <c r="D24" s="8" t="s">
        <v>95</v>
      </c>
      <c r="E24" s="8" t="s">
        <v>239</v>
      </c>
      <c r="F24" s="8" t="s">
        <v>975</v>
      </c>
      <c r="G24" s="8">
        <v>5</v>
      </c>
      <c r="H24" s="8">
        <f>46+47+50+43+40</f>
        <v>226</v>
      </c>
    </row>
    <row r="25" spans="1:8" s="9" customFormat="1" ht="45" customHeight="1">
      <c r="A25" s="8" t="s">
        <v>11</v>
      </c>
      <c r="B25" s="8">
        <v>29</v>
      </c>
      <c r="C25" s="8" t="s">
        <v>66</v>
      </c>
      <c r="D25" s="8" t="s">
        <v>107</v>
      </c>
      <c r="E25" s="8" t="s">
        <v>233</v>
      </c>
      <c r="F25" s="8" t="s">
        <v>976</v>
      </c>
      <c r="G25" s="8">
        <v>1</v>
      </c>
      <c r="H25" s="8">
        <v>132</v>
      </c>
    </row>
    <row r="26" spans="1:8" s="9" customFormat="1" ht="45" customHeight="1">
      <c r="A26" s="8" t="s">
        <v>12</v>
      </c>
      <c r="B26" s="8" t="s">
        <v>150</v>
      </c>
      <c r="C26" s="8" t="s">
        <v>66</v>
      </c>
      <c r="D26" s="8" t="s">
        <v>95</v>
      </c>
      <c r="E26" s="8" t="s">
        <v>237</v>
      </c>
      <c r="F26" s="8" t="s">
        <v>974</v>
      </c>
      <c r="G26" s="8">
        <v>2</v>
      </c>
      <c r="H26" s="8">
        <f>85+83</f>
        <v>168</v>
      </c>
    </row>
    <row r="27" spans="1:8" s="9" customFormat="1" ht="45" customHeight="1">
      <c r="A27" s="8" t="s">
        <v>12</v>
      </c>
      <c r="B27" s="8" t="s">
        <v>166</v>
      </c>
      <c r="C27" s="8" t="s">
        <v>66</v>
      </c>
      <c r="D27" s="8" t="s">
        <v>95</v>
      </c>
      <c r="E27" s="8" t="s">
        <v>246</v>
      </c>
      <c r="F27" s="8" t="s">
        <v>977</v>
      </c>
      <c r="G27" s="8">
        <v>2</v>
      </c>
      <c r="H27" s="8">
        <f>83+87</f>
        <v>170</v>
      </c>
    </row>
    <row r="28" spans="1:8" s="9" customFormat="1" ht="45" customHeight="1">
      <c r="A28" s="8" t="s">
        <v>12</v>
      </c>
      <c r="B28" s="8" t="s">
        <v>241</v>
      </c>
      <c r="C28" s="8" t="s">
        <v>66</v>
      </c>
      <c r="D28" s="8" t="s">
        <v>95</v>
      </c>
      <c r="E28" s="8" t="s">
        <v>247</v>
      </c>
      <c r="F28" s="8" t="s">
        <v>978</v>
      </c>
      <c r="G28" s="8">
        <v>2</v>
      </c>
      <c r="H28" s="8">
        <f>75+88</f>
        <v>163</v>
      </c>
    </row>
    <row r="29" spans="1:8" s="9" customFormat="1" ht="45" customHeight="1">
      <c r="A29" s="8" t="s">
        <v>12</v>
      </c>
      <c r="B29" s="8" t="s">
        <v>242</v>
      </c>
      <c r="C29" s="8" t="s">
        <v>66</v>
      </c>
      <c r="D29" s="8" t="s">
        <v>95</v>
      </c>
      <c r="E29" s="8" t="s">
        <v>248</v>
      </c>
      <c r="F29" s="8" t="s">
        <v>980</v>
      </c>
      <c r="G29" s="8">
        <v>10</v>
      </c>
      <c r="H29" s="8">
        <f>40+42+40+40+38+35+33+36+32+34</f>
        <v>370</v>
      </c>
    </row>
    <row r="30" spans="1:8" s="9" customFormat="1" ht="45" customHeight="1">
      <c r="A30" s="8" t="s">
        <v>12</v>
      </c>
      <c r="B30" s="8" t="s">
        <v>141</v>
      </c>
      <c r="C30" s="8" t="s">
        <v>66</v>
      </c>
      <c r="D30" s="8" t="s">
        <v>80</v>
      </c>
      <c r="E30" s="8" t="s">
        <v>249</v>
      </c>
      <c r="F30" s="8" t="s">
        <v>979</v>
      </c>
      <c r="G30" s="8">
        <v>2</v>
      </c>
      <c r="H30" s="8">
        <f>40+45</f>
        <v>85</v>
      </c>
    </row>
    <row r="31" spans="1:8" s="9" customFormat="1" ht="45" customHeight="1">
      <c r="A31" s="8" t="s">
        <v>12</v>
      </c>
      <c r="B31" s="8" t="s">
        <v>243</v>
      </c>
      <c r="C31" s="8" t="s">
        <v>66</v>
      </c>
      <c r="D31" s="8" t="s">
        <v>80</v>
      </c>
      <c r="E31" s="8" t="s">
        <v>250</v>
      </c>
      <c r="F31" s="8" t="s">
        <v>981</v>
      </c>
      <c r="G31" s="8">
        <v>2</v>
      </c>
      <c r="H31" s="8">
        <f>29+38</f>
        <v>67</v>
      </c>
    </row>
    <row r="32" spans="1:8" s="9" customFormat="1" ht="45" customHeight="1">
      <c r="A32" s="8" t="s">
        <v>12</v>
      </c>
      <c r="B32" s="8" t="s">
        <v>244</v>
      </c>
      <c r="C32" s="8" t="s">
        <v>66</v>
      </c>
      <c r="D32" s="8" t="s">
        <v>80</v>
      </c>
      <c r="E32" s="8" t="s">
        <v>251</v>
      </c>
      <c r="F32" s="8" t="s">
        <v>982</v>
      </c>
      <c r="G32" s="8">
        <v>2</v>
      </c>
      <c r="H32" s="8">
        <f>30+34</f>
        <v>64</v>
      </c>
    </row>
    <row r="33" spans="1:8" s="9" customFormat="1" ht="45" customHeight="1">
      <c r="A33" s="8" t="s">
        <v>12</v>
      </c>
      <c r="B33" s="8">
        <v>26</v>
      </c>
      <c r="C33" s="8" t="s">
        <v>66</v>
      </c>
      <c r="D33" s="8" t="s">
        <v>245</v>
      </c>
      <c r="E33" s="8" t="s">
        <v>252</v>
      </c>
      <c r="F33" s="8" t="s">
        <v>983</v>
      </c>
      <c r="G33" s="8">
        <v>1</v>
      </c>
      <c r="H33" s="8">
        <v>156</v>
      </c>
    </row>
    <row r="34" spans="1:8" s="9" customFormat="1" ht="86" customHeight="1">
      <c r="A34" s="8" t="s">
        <v>12</v>
      </c>
      <c r="B34" s="8">
        <v>27</v>
      </c>
      <c r="C34" s="8" t="s">
        <v>67</v>
      </c>
      <c r="D34" s="8" t="s">
        <v>109</v>
      </c>
      <c r="E34" s="8" t="s">
        <v>240</v>
      </c>
      <c r="F34" s="8" t="s">
        <v>984</v>
      </c>
      <c r="G34" s="8">
        <v>1</v>
      </c>
      <c r="H34" s="8">
        <v>9</v>
      </c>
    </row>
    <row r="35" spans="1:8" s="9" customFormat="1" ht="45" customHeight="1">
      <c r="A35" s="8" t="s">
        <v>13</v>
      </c>
      <c r="B35" s="8" t="s">
        <v>254</v>
      </c>
      <c r="C35" s="8" t="s">
        <v>66</v>
      </c>
      <c r="D35" s="8" t="s">
        <v>95</v>
      </c>
      <c r="E35" s="8" t="s">
        <v>263</v>
      </c>
      <c r="F35" s="8" t="s">
        <v>985</v>
      </c>
      <c r="G35" s="8">
        <v>2</v>
      </c>
      <c r="H35" s="8">
        <f>87+89</f>
        <v>176</v>
      </c>
    </row>
    <row r="36" spans="1:8" s="9" customFormat="1" ht="45" customHeight="1">
      <c r="A36" s="8" t="s">
        <v>13</v>
      </c>
      <c r="B36" s="8" t="s">
        <v>140</v>
      </c>
      <c r="C36" s="8" t="s">
        <v>66</v>
      </c>
      <c r="D36" s="8" t="s">
        <v>95</v>
      </c>
      <c r="E36" s="8" t="s">
        <v>262</v>
      </c>
      <c r="F36" s="8" t="s">
        <v>986</v>
      </c>
      <c r="G36" s="8">
        <v>2</v>
      </c>
      <c r="H36" s="8">
        <f>75+86</f>
        <v>161</v>
      </c>
    </row>
    <row r="37" spans="1:8" s="9" customFormat="1" ht="45" customHeight="1">
      <c r="A37" s="8" t="s">
        <v>13</v>
      </c>
      <c r="B37" s="8" t="s">
        <v>255</v>
      </c>
      <c r="C37" s="8" t="s">
        <v>66</v>
      </c>
      <c r="D37" s="8" t="s">
        <v>95</v>
      </c>
      <c r="E37" s="8" t="s">
        <v>261</v>
      </c>
      <c r="F37" s="8" t="s">
        <v>987</v>
      </c>
      <c r="G37" s="8">
        <v>2</v>
      </c>
      <c r="H37" s="8">
        <f>87+89</f>
        <v>176</v>
      </c>
    </row>
    <row r="38" spans="1:8" s="9" customFormat="1" ht="45" customHeight="1">
      <c r="A38" s="8" t="s">
        <v>13</v>
      </c>
      <c r="B38" s="8" t="s">
        <v>256</v>
      </c>
      <c r="C38" s="8" t="s">
        <v>66</v>
      </c>
      <c r="D38" s="8" t="s">
        <v>95</v>
      </c>
      <c r="E38" s="8" t="s">
        <v>260</v>
      </c>
      <c r="F38" s="8" t="s">
        <v>988</v>
      </c>
      <c r="G38" s="8">
        <v>3</v>
      </c>
      <c r="H38" s="8">
        <f>68+75+76</f>
        <v>219</v>
      </c>
    </row>
    <row r="39" spans="1:8" s="9" customFormat="1" ht="107" customHeight="1">
      <c r="A39" s="8" t="s">
        <v>13</v>
      </c>
      <c r="B39" s="8" t="s">
        <v>257</v>
      </c>
      <c r="C39" s="8" t="s">
        <v>66</v>
      </c>
      <c r="D39" s="8" t="s">
        <v>95</v>
      </c>
      <c r="E39" s="8" t="s">
        <v>259</v>
      </c>
      <c r="F39" s="8" t="s">
        <v>991</v>
      </c>
      <c r="G39" s="8">
        <v>8</v>
      </c>
      <c r="H39" s="8">
        <f>34+37+35+35+36+33+38+29</f>
        <v>277</v>
      </c>
    </row>
    <row r="40" spans="1:8" s="9" customFormat="1" ht="45" customHeight="1">
      <c r="A40" s="8" t="s">
        <v>13</v>
      </c>
      <c r="B40" s="8">
        <v>24</v>
      </c>
      <c r="C40" s="8" t="s">
        <v>66</v>
      </c>
      <c r="D40" s="8" t="s">
        <v>156</v>
      </c>
      <c r="E40" s="8" t="s">
        <v>258</v>
      </c>
      <c r="F40" s="8" t="s">
        <v>989</v>
      </c>
      <c r="G40" s="8">
        <v>1</v>
      </c>
      <c r="H40" s="8">
        <v>65</v>
      </c>
    </row>
    <row r="41" spans="1:8" s="9" customFormat="1" ht="45" customHeight="1">
      <c r="A41" s="8" t="s">
        <v>13</v>
      </c>
      <c r="B41" s="8">
        <v>6</v>
      </c>
      <c r="C41" s="8" t="s">
        <v>66</v>
      </c>
      <c r="D41" s="8" t="s">
        <v>227</v>
      </c>
      <c r="E41" s="8" t="s">
        <v>253</v>
      </c>
      <c r="F41" s="8" t="s">
        <v>990</v>
      </c>
      <c r="G41" s="8">
        <v>1</v>
      </c>
      <c r="H41" s="8">
        <v>55</v>
      </c>
    </row>
    <row r="42" spans="1:8" s="9" customFormat="1" ht="81" customHeight="1">
      <c r="A42" s="8" t="s">
        <v>13</v>
      </c>
      <c r="B42" s="8" t="s">
        <v>265</v>
      </c>
      <c r="C42" s="8" t="s">
        <v>67</v>
      </c>
      <c r="D42" s="8" t="s">
        <v>245</v>
      </c>
      <c r="E42" s="8" t="s">
        <v>268</v>
      </c>
      <c r="F42" s="8" t="s">
        <v>270</v>
      </c>
      <c r="G42" s="8">
        <v>3</v>
      </c>
      <c r="H42" s="8">
        <f>98+79+71</f>
        <v>248</v>
      </c>
    </row>
    <row r="43" spans="1:8" s="9" customFormat="1" ht="68" customHeight="1">
      <c r="A43" s="8" t="s">
        <v>13</v>
      </c>
      <c r="B43" s="8" t="s">
        <v>266</v>
      </c>
      <c r="C43" s="8" t="s">
        <v>67</v>
      </c>
      <c r="D43" s="8" t="s">
        <v>245</v>
      </c>
      <c r="E43" s="8" t="s">
        <v>269</v>
      </c>
      <c r="F43" s="8" t="s">
        <v>270</v>
      </c>
      <c r="G43" s="8">
        <v>3</v>
      </c>
      <c r="H43" s="8">
        <f>35+31+30</f>
        <v>96</v>
      </c>
    </row>
    <row r="44" spans="1:8" s="9" customFormat="1" ht="68" customHeight="1">
      <c r="A44" s="8" t="s">
        <v>13</v>
      </c>
      <c r="B44" s="8" t="s">
        <v>267</v>
      </c>
      <c r="C44" s="8" t="s">
        <v>67</v>
      </c>
      <c r="D44" s="8" t="s">
        <v>245</v>
      </c>
      <c r="E44" s="8" t="s">
        <v>269</v>
      </c>
      <c r="F44" s="8" t="s">
        <v>992</v>
      </c>
      <c r="G44" s="8">
        <v>3</v>
      </c>
      <c r="H44" s="8">
        <f>55+55+56</f>
        <v>166</v>
      </c>
    </row>
    <row r="45" spans="1:8" s="9" customFormat="1" ht="45" customHeight="1">
      <c r="A45" s="8" t="s">
        <v>13</v>
      </c>
      <c r="B45" s="8">
        <v>14</v>
      </c>
      <c r="C45" s="8" t="s">
        <v>67</v>
      </c>
      <c r="D45" s="8" t="s">
        <v>245</v>
      </c>
      <c r="E45" s="8" t="s">
        <v>264</v>
      </c>
      <c r="F45" s="8" t="s">
        <v>993</v>
      </c>
      <c r="G45" s="8">
        <v>1</v>
      </c>
      <c r="H45" s="8">
        <v>15</v>
      </c>
    </row>
    <row r="46" spans="1:8" s="9" customFormat="1" ht="45" customHeight="1">
      <c r="A46" s="8" t="s">
        <v>14</v>
      </c>
      <c r="B46" s="8" t="s">
        <v>165</v>
      </c>
      <c r="C46" s="8" t="s">
        <v>66</v>
      </c>
      <c r="D46" s="8" t="s">
        <v>95</v>
      </c>
      <c r="E46" s="8" t="s">
        <v>272</v>
      </c>
      <c r="F46" s="8" t="s">
        <v>994</v>
      </c>
      <c r="G46" s="8">
        <v>2</v>
      </c>
      <c r="H46" s="8">
        <f>88+86</f>
        <v>174</v>
      </c>
    </row>
    <row r="47" spans="1:8" s="9" customFormat="1" ht="60" customHeight="1">
      <c r="A47" s="8" t="s">
        <v>14</v>
      </c>
      <c r="B47" s="8" t="s">
        <v>271</v>
      </c>
      <c r="C47" s="8" t="s">
        <v>66</v>
      </c>
      <c r="D47" s="8" t="s">
        <v>95</v>
      </c>
      <c r="E47" s="8" t="s">
        <v>259</v>
      </c>
      <c r="F47" s="8" t="s">
        <v>1080</v>
      </c>
      <c r="G47" s="8">
        <v>2</v>
      </c>
      <c r="H47" s="8">
        <f>31+33</f>
        <v>64</v>
      </c>
    </row>
    <row r="48" spans="1:8" s="9" customFormat="1" ht="45" customHeight="1">
      <c r="A48" s="8" t="s">
        <v>14</v>
      </c>
      <c r="B48" s="8">
        <v>6</v>
      </c>
      <c r="C48" s="8" t="s">
        <v>66</v>
      </c>
      <c r="D48" s="8" t="s">
        <v>168</v>
      </c>
      <c r="E48" s="8" t="s">
        <v>273</v>
      </c>
      <c r="F48" s="8" t="s">
        <v>966</v>
      </c>
      <c r="G48" s="8">
        <v>1</v>
      </c>
      <c r="H48" s="8">
        <v>10</v>
      </c>
    </row>
    <row r="49" spans="1:8" s="9" customFormat="1" ht="45" customHeight="1">
      <c r="A49" s="8" t="s">
        <v>14</v>
      </c>
      <c r="B49" s="8">
        <v>8</v>
      </c>
      <c r="C49" s="8" t="s">
        <v>66</v>
      </c>
      <c r="D49" s="8" t="s">
        <v>275</v>
      </c>
      <c r="E49" s="8" t="s">
        <v>276</v>
      </c>
      <c r="F49" s="15" t="s">
        <v>1070</v>
      </c>
      <c r="G49" s="8">
        <v>1</v>
      </c>
      <c r="H49" s="8">
        <v>40</v>
      </c>
    </row>
    <row r="50" spans="1:8" s="9" customFormat="1" ht="45" customHeight="1">
      <c r="A50" s="8" t="s">
        <v>14</v>
      </c>
      <c r="B50" s="8">
        <v>6</v>
      </c>
      <c r="C50" s="8" t="s">
        <v>67</v>
      </c>
      <c r="D50" s="8" t="s">
        <v>69</v>
      </c>
      <c r="E50" s="8" t="s">
        <v>277</v>
      </c>
      <c r="F50" s="15" t="s">
        <v>1070</v>
      </c>
      <c r="G50" s="8">
        <v>1</v>
      </c>
      <c r="H50" s="8">
        <v>1</v>
      </c>
    </row>
    <row r="51" spans="1:8" s="9" customFormat="1" ht="45" customHeight="1">
      <c r="A51" s="8" t="s">
        <v>15</v>
      </c>
      <c r="B51" s="8" t="s">
        <v>279</v>
      </c>
      <c r="C51" s="8" t="s">
        <v>66</v>
      </c>
      <c r="D51" s="8" t="s">
        <v>95</v>
      </c>
      <c r="E51" s="8" t="s">
        <v>282</v>
      </c>
      <c r="F51" s="8" t="s">
        <v>995</v>
      </c>
      <c r="G51" s="8">
        <v>10</v>
      </c>
      <c r="H51" s="8">
        <f>26+24+26+28+30+29+29+30+31+33</f>
        <v>286</v>
      </c>
    </row>
    <row r="52" spans="1:8" s="9" customFormat="1" ht="45" customHeight="1">
      <c r="A52" s="8" t="s">
        <v>15</v>
      </c>
      <c r="B52" s="8">
        <v>5.6</v>
      </c>
      <c r="C52" s="8" t="s">
        <v>66</v>
      </c>
      <c r="D52" s="8" t="s">
        <v>95</v>
      </c>
      <c r="E52" s="8" t="s">
        <v>283</v>
      </c>
      <c r="F52" s="8" t="s">
        <v>996</v>
      </c>
      <c r="G52" s="8">
        <v>2</v>
      </c>
      <c r="H52" s="8">
        <f>68+83</f>
        <v>151</v>
      </c>
    </row>
    <row r="53" spans="1:8" s="9" customFormat="1" ht="45" customHeight="1">
      <c r="A53" s="8" t="s">
        <v>15</v>
      </c>
      <c r="B53" s="8" t="s">
        <v>189</v>
      </c>
      <c r="C53" s="8" t="s">
        <v>66</v>
      </c>
      <c r="D53" s="8" t="s">
        <v>80</v>
      </c>
      <c r="E53" s="8" t="s">
        <v>284</v>
      </c>
      <c r="F53" s="8" t="s">
        <v>998</v>
      </c>
      <c r="G53" s="8">
        <v>2</v>
      </c>
      <c r="H53" s="8">
        <f>32+38</f>
        <v>70</v>
      </c>
    </row>
    <row r="54" spans="1:8" s="9" customFormat="1" ht="45" customHeight="1">
      <c r="A54" s="8" t="s">
        <v>15</v>
      </c>
      <c r="B54" s="8" t="s">
        <v>280</v>
      </c>
      <c r="C54" s="8" t="s">
        <v>66</v>
      </c>
      <c r="D54" s="8" t="s">
        <v>80</v>
      </c>
      <c r="E54" s="8" t="s">
        <v>285</v>
      </c>
      <c r="F54" s="8" t="s">
        <v>997</v>
      </c>
      <c r="G54" s="8">
        <v>2</v>
      </c>
      <c r="H54" s="8">
        <f>25+30</f>
        <v>55</v>
      </c>
    </row>
    <row r="55" spans="1:8" s="9" customFormat="1" ht="45" customHeight="1">
      <c r="A55" s="8" t="s">
        <v>15</v>
      </c>
      <c r="B55" s="8" t="s">
        <v>281</v>
      </c>
      <c r="C55" s="8" t="s">
        <v>66</v>
      </c>
      <c r="D55" s="8" t="s">
        <v>80</v>
      </c>
      <c r="E55" s="8" t="s">
        <v>286</v>
      </c>
      <c r="F55" s="8" t="s">
        <v>999</v>
      </c>
      <c r="G55" s="8">
        <v>3</v>
      </c>
      <c r="H55" s="8">
        <f>32+35+29</f>
        <v>96</v>
      </c>
    </row>
    <row r="56" spans="1:8" s="9" customFormat="1" ht="45" customHeight="1">
      <c r="A56" s="8" t="s">
        <v>15</v>
      </c>
      <c r="B56" s="8">
        <v>12</v>
      </c>
      <c r="C56" s="8" t="s">
        <v>66</v>
      </c>
      <c r="D56" s="8" t="s">
        <v>107</v>
      </c>
      <c r="E56" s="8" t="s">
        <v>287</v>
      </c>
      <c r="F56" s="8" t="s">
        <v>949</v>
      </c>
      <c r="G56" s="8">
        <v>1</v>
      </c>
      <c r="H56" s="8">
        <v>23</v>
      </c>
    </row>
    <row r="57" spans="1:8" s="9" customFormat="1" ht="45" customHeight="1">
      <c r="A57" s="8" t="s">
        <v>15</v>
      </c>
      <c r="B57" s="8">
        <v>16</v>
      </c>
      <c r="C57" s="8" t="s">
        <v>66</v>
      </c>
      <c r="D57" s="8" t="s">
        <v>146</v>
      </c>
      <c r="E57" s="8" t="s">
        <v>288</v>
      </c>
      <c r="F57" s="8" t="s">
        <v>1000</v>
      </c>
      <c r="G57" s="8">
        <v>1</v>
      </c>
      <c r="H57" s="8">
        <f>41-2</f>
        <v>39</v>
      </c>
    </row>
    <row r="58" spans="1:8" s="9" customFormat="1" ht="45" customHeight="1">
      <c r="A58" s="8" t="s">
        <v>15</v>
      </c>
      <c r="B58" s="8">
        <v>26</v>
      </c>
      <c r="C58" s="8" t="s">
        <v>66</v>
      </c>
      <c r="D58" s="8" t="s">
        <v>69</v>
      </c>
      <c r="E58" s="8" t="s">
        <v>289</v>
      </c>
      <c r="F58" s="15" t="s">
        <v>1070</v>
      </c>
      <c r="G58" s="8">
        <v>1</v>
      </c>
      <c r="H58" s="8">
        <v>48</v>
      </c>
    </row>
    <row r="59" spans="1:8" s="9" customFormat="1" ht="45" customHeight="1">
      <c r="A59" s="8" t="s">
        <v>15</v>
      </c>
      <c r="B59" s="8">
        <v>3</v>
      </c>
      <c r="C59" s="8" t="s">
        <v>67</v>
      </c>
      <c r="D59" s="8" t="s">
        <v>69</v>
      </c>
      <c r="E59" s="8" t="s">
        <v>296</v>
      </c>
      <c r="F59" s="8" t="s">
        <v>278</v>
      </c>
      <c r="G59" s="8">
        <v>1</v>
      </c>
      <c r="H59" s="8">
        <v>1</v>
      </c>
    </row>
    <row r="60" spans="1:8" s="9" customFormat="1" ht="45" customHeight="1">
      <c r="A60" s="8" t="s">
        <v>15</v>
      </c>
      <c r="B60" s="8" t="s">
        <v>294</v>
      </c>
      <c r="C60" s="8" t="s">
        <v>67</v>
      </c>
      <c r="D60" s="8" t="s">
        <v>295</v>
      </c>
      <c r="E60" s="8" t="s">
        <v>290</v>
      </c>
      <c r="F60" s="8" t="s">
        <v>292</v>
      </c>
      <c r="G60" s="8">
        <v>2</v>
      </c>
      <c r="H60" s="8">
        <f>3+1</f>
        <v>4</v>
      </c>
    </row>
    <row r="61" spans="1:8" s="9" customFormat="1" ht="45" customHeight="1">
      <c r="A61" s="8" t="s">
        <v>15</v>
      </c>
      <c r="B61" s="8" t="s">
        <v>255</v>
      </c>
      <c r="C61" s="8" t="s">
        <v>67</v>
      </c>
      <c r="D61" s="8" t="s">
        <v>70</v>
      </c>
      <c r="E61" s="8" t="s">
        <v>291</v>
      </c>
      <c r="F61" s="8" t="s">
        <v>293</v>
      </c>
      <c r="G61" s="8">
        <v>2</v>
      </c>
      <c r="H61" s="8">
        <f>35+29</f>
        <v>64</v>
      </c>
    </row>
    <row r="62" spans="1:8" s="9" customFormat="1" ht="45" customHeight="1">
      <c r="A62" s="8" t="s">
        <v>16</v>
      </c>
      <c r="B62" s="8">
        <v>5</v>
      </c>
      <c r="C62" s="8" t="s">
        <v>66</v>
      </c>
      <c r="D62" s="8" t="s">
        <v>95</v>
      </c>
      <c r="E62" s="8" t="s">
        <v>297</v>
      </c>
      <c r="F62" s="8" t="s">
        <v>862</v>
      </c>
      <c r="G62" s="8">
        <v>2</v>
      </c>
      <c r="H62" s="8">
        <v>32</v>
      </c>
    </row>
    <row r="63" spans="1:8" s="9" customFormat="1" ht="45" customHeight="1">
      <c r="A63" s="8" t="s">
        <v>16</v>
      </c>
      <c r="B63" s="8">
        <v>5</v>
      </c>
      <c r="C63" s="8" t="s">
        <v>66</v>
      </c>
      <c r="D63" s="8" t="s">
        <v>133</v>
      </c>
      <c r="E63" s="8" t="s">
        <v>1081</v>
      </c>
      <c r="F63" s="8" t="s">
        <v>966</v>
      </c>
      <c r="G63" s="8">
        <v>1</v>
      </c>
      <c r="H63" s="8">
        <v>24</v>
      </c>
    </row>
    <row r="64" spans="1:8" s="9" customFormat="1" ht="45" customHeight="1">
      <c r="A64" s="8" t="s">
        <v>16</v>
      </c>
      <c r="B64" s="8">
        <v>21</v>
      </c>
      <c r="C64" s="8" t="s">
        <v>66</v>
      </c>
      <c r="D64" s="8" t="s">
        <v>146</v>
      </c>
      <c r="E64" s="8" t="s">
        <v>298</v>
      </c>
      <c r="F64" s="8" t="s">
        <v>969</v>
      </c>
      <c r="G64" s="8">
        <v>1</v>
      </c>
      <c r="H64" s="8">
        <v>57</v>
      </c>
    </row>
    <row r="65" spans="1:8" s="9" customFormat="1" ht="45" customHeight="1">
      <c r="A65" s="8" t="s">
        <v>16</v>
      </c>
      <c r="B65" s="8">
        <v>22</v>
      </c>
      <c r="C65" s="8" t="s">
        <v>66</v>
      </c>
      <c r="D65" s="8" t="s">
        <v>146</v>
      </c>
      <c r="E65" s="8" t="s">
        <v>299</v>
      </c>
      <c r="F65" s="8" t="s">
        <v>1001</v>
      </c>
      <c r="G65" s="8">
        <v>1</v>
      </c>
      <c r="H65" s="8">
        <v>23</v>
      </c>
    </row>
    <row r="66" spans="1:8" s="9" customFormat="1" ht="45" customHeight="1">
      <c r="A66" s="8" t="s">
        <v>16</v>
      </c>
      <c r="B66" s="8">
        <v>23</v>
      </c>
      <c r="C66" s="8" t="s">
        <v>66</v>
      </c>
      <c r="D66" s="8" t="s">
        <v>107</v>
      </c>
      <c r="E66" s="8" t="s">
        <v>300</v>
      </c>
      <c r="F66" s="8" t="s">
        <v>658</v>
      </c>
      <c r="G66" s="8">
        <v>1</v>
      </c>
      <c r="H66" s="8">
        <v>30</v>
      </c>
    </row>
    <row r="67" spans="1:8" s="9" customFormat="1" ht="45" customHeight="1">
      <c r="A67" s="8" t="s">
        <v>16</v>
      </c>
      <c r="B67" s="8">
        <v>30</v>
      </c>
      <c r="C67" s="8" t="s">
        <v>66</v>
      </c>
      <c r="D67" s="8" t="s">
        <v>245</v>
      </c>
      <c r="E67" s="8" t="s">
        <v>301</v>
      </c>
      <c r="F67" s="8" t="s">
        <v>1004</v>
      </c>
      <c r="G67" s="8">
        <v>1</v>
      </c>
      <c r="H67" s="8">
        <v>76</v>
      </c>
    </row>
    <row r="68" spans="1:8" s="9" customFormat="1" ht="45" customHeight="1">
      <c r="A68" s="8" t="s">
        <v>16</v>
      </c>
      <c r="B68" s="8">
        <v>30</v>
      </c>
      <c r="C68" s="8" t="s">
        <v>66</v>
      </c>
      <c r="D68" s="8" t="s">
        <v>168</v>
      </c>
      <c r="E68" s="8" t="s">
        <v>302</v>
      </c>
      <c r="F68" s="8" t="s">
        <v>728</v>
      </c>
      <c r="G68" s="8">
        <v>1</v>
      </c>
      <c r="H68" s="8">
        <v>31</v>
      </c>
    </row>
    <row r="69" spans="1:8" s="9" customFormat="1" ht="45" customHeight="1">
      <c r="A69" s="8" t="s">
        <v>16</v>
      </c>
      <c r="B69" s="8">
        <v>30</v>
      </c>
      <c r="C69" s="8" t="s">
        <v>66</v>
      </c>
      <c r="D69" s="8" t="s">
        <v>107</v>
      </c>
      <c r="E69" s="8" t="s">
        <v>303</v>
      </c>
      <c r="F69" s="8" t="s">
        <v>1002</v>
      </c>
      <c r="G69" s="8">
        <v>1</v>
      </c>
      <c r="H69" s="8">
        <v>127</v>
      </c>
    </row>
    <row r="70" spans="1:8" s="9" customFormat="1" ht="45" customHeight="1">
      <c r="A70" s="8" t="s">
        <v>16</v>
      </c>
      <c r="B70" s="8">
        <v>30</v>
      </c>
      <c r="C70" s="8" t="s">
        <v>66</v>
      </c>
      <c r="D70" s="8" t="s">
        <v>107</v>
      </c>
      <c r="E70" s="8" t="s">
        <v>304</v>
      </c>
      <c r="F70" s="8" t="s">
        <v>1003</v>
      </c>
      <c r="G70" s="8">
        <v>1</v>
      </c>
      <c r="H70" s="8">
        <v>76</v>
      </c>
    </row>
    <row r="71" spans="1:8" s="9" customFormat="1" ht="45" customHeight="1">
      <c r="A71" s="8" t="s">
        <v>16</v>
      </c>
      <c r="B71" s="8" t="s">
        <v>294</v>
      </c>
      <c r="C71" s="8" t="s">
        <v>66</v>
      </c>
      <c r="D71" s="8" t="s">
        <v>305</v>
      </c>
      <c r="E71" s="8" t="s">
        <v>306</v>
      </c>
      <c r="F71" s="15" t="s">
        <v>1070</v>
      </c>
      <c r="G71" s="8">
        <v>1</v>
      </c>
      <c r="H71" s="8">
        <v>10</v>
      </c>
    </row>
    <row r="72" spans="1:8" s="9" customFormat="1" ht="45" customHeight="1">
      <c r="A72" s="8" t="s">
        <v>16</v>
      </c>
      <c r="B72" s="8">
        <v>27</v>
      </c>
      <c r="C72" s="8" t="s">
        <v>66</v>
      </c>
      <c r="D72" s="8" t="s">
        <v>117</v>
      </c>
      <c r="E72" s="8" t="s">
        <v>307</v>
      </c>
      <c r="F72" s="15" t="s">
        <v>1070</v>
      </c>
      <c r="G72" s="8">
        <v>1</v>
      </c>
      <c r="H72" s="8">
        <v>75</v>
      </c>
    </row>
    <row r="73" spans="1:8" s="9" customFormat="1" ht="45" customHeight="1">
      <c r="A73" s="8" t="s">
        <v>16</v>
      </c>
      <c r="B73" s="8">
        <v>6</v>
      </c>
      <c r="C73" s="8" t="s">
        <v>67</v>
      </c>
      <c r="D73" s="8" t="s">
        <v>80</v>
      </c>
      <c r="E73" s="8" t="s">
        <v>81</v>
      </c>
      <c r="F73" s="8" t="s">
        <v>79</v>
      </c>
      <c r="G73" s="8">
        <v>1</v>
      </c>
      <c r="H73" s="8">
        <v>50</v>
      </c>
    </row>
    <row r="74" spans="1:8" s="9" customFormat="1" ht="45" customHeight="1">
      <c r="A74" s="8" t="s">
        <v>16</v>
      </c>
      <c r="B74" s="8">
        <v>7</v>
      </c>
      <c r="C74" s="8" t="s">
        <v>67</v>
      </c>
      <c r="D74" s="8" t="s">
        <v>69</v>
      </c>
      <c r="E74" s="8" t="s">
        <v>309</v>
      </c>
      <c r="F74" s="15" t="s">
        <v>1070</v>
      </c>
      <c r="G74" s="8">
        <v>1</v>
      </c>
      <c r="H74" s="8">
        <v>2</v>
      </c>
    </row>
    <row r="75" spans="1:8" s="9" customFormat="1" ht="45" customHeight="1">
      <c r="A75" s="8" t="s">
        <v>16</v>
      </c>
      <c r="B75" s="8">
        <v>12</v>
      </c>
      <c r="C75" s="8" t="s">
        <v>67</v>
      </c>
      <c r="D75" s="8" t="s">
        <v>109</v>
      </c>
      <c r="E75" s="8" t="s">
        <v>308</v>
      </c>
      <c r="F75" s="15" t="s">
        <v>1070</v>
      </c>
      <c r="G75" s="8">
        <v>1</v>
      </c>
      <c r="H75" s="8">
        <v>12</v>
      </c>
    </row>
    <row r="76" spans="1:8" s="9" customFormat="1" ht="45" customHeight="1">
      <c r="A76" s="8" t="s">
        <v>16</v>
      </c>
      <c r="B76" s="8">
        <v>21</v>
      </c>
      <c r="C76" s="8" t="s">
        <v>67</v>
      </c>
      <c r="D76" s="8" t="s">
        <v>69</v>
      </c>
      <c r="E76" s="8" t="s">
        <v>310</v>
      </c>
      <c r="F76" s="15" t="s">
        <v>1070</v>
      </c>
      <c r="G76" s="8">
        <v>1</v>
      </c>
      <c r="H76" s="8">
        <v>2</v>
      </c>
    </row>
    <row r="77" spans="1:8" s="9" customFormat="1" ht="45" customHeight="1">
      <c r="A77" s="8" t="s">
        <v>16</v>
      </c>
      <c r="B77" s="8">
        <v>26</v>
      </c>
      <c r="C77" s="8" t="s">
        <v>67</v>
      </c>
      <c r="D77" s="8" t="s">
        <v>80</v>
      </c>
      <c r="E77" s="8" t="s">
        <v>311</v>
      </c>
      <c r="F77" s="15" t="s">
        <v>1070</v>
      </c>
      <c r="G77" s="8">
        <v>1</v>
      </c>
      <c r="H77" s="8">
        <v>34</v>
      </c>
    </row>
    <row r="78" spans="1:8" s="9" customFormat="1" ht="45" customHeight="1">
      <c r="A78" s="8" t="s">
        <v>16</v>
      </c>
      <c r="B78" s="8">
        <v>27</v>
      </c>
      <c r="C78" s="8" t="s">
        <v>67</v>
      </c>
      <c r="D78" s="8" t="s">
        <v>80</v>
      </c>
      <c r="E78" s="8" t="s">
        <v>311</v>
      </c>
      <c r="F78" s="15" t="s">
        <v>1070</v>
      </c>
      <c r="G78" s="8">
        <v>1</v>
      </c>
      <c r="H78" s="8">
        <v>33</v>
      </c>
    </row>
    <row r="79" spans="1:8" s="9" customFormat="1" ht="45" customHeight="1">
      <c r="A79" s="8" t="s">
        <v>16</v>
      </c>
      <c r="B79" s="8">
        <v>28</v>
      </c>
      <c r="C79" s="8" t="s">
        <v>67</v>
      </c>
      <c r="D79" s="8" t="s">
        <v>80</v>
      </c>
      <c r="E79" s="8" t="s">
        <v>311</v>
      </c>
      <c r="F79" s="15" t="s">
        <v>1070</v>
      </c>
      <c r="G79" s="8">
        <v>1</v>
      </c>
      <c r="H79" s="8">
        <v>34</v>
      </c>
    </row>
    <row r="80" spans="1:8" s="9" customFormat="1" ht="45" customHeight="1">
      <c r="A80" s="8" t="s">
        <v>16</v>
      </c>
      <c r="B80" s="8">
        <v>29</v>
      </c>
      <c r="C80" s="8" t="s">
        <v>67</v>
      </c>
      <c r="D80" s="8" t="s">
        <v>80</v>
      </c>
      <c r="E80" s="8" t="s">
        <v>311</v>
      </c>
      <c r="F80" s="15" t="s">
        <v>1070</v>
      </c>
      <c r="G80" s="8">
        <v>1</v>
      </c>
      <c r="H80" s="8">
        <v>36</v>
      </c>
    </row>
    <row r="81" spans="1:8" s="9" customFormat="1" ht="45" customHeight="1">
      <c r="A81" s="8" t="s">
        <v>17</v>
      </c>
      <c r="B81" s="8" t="s">
        <v>734</v>
      </c>
      <c r="C81" s="8" t="s">
        <v>67</v>
      </c>
      <c r="D81" s="8" t="s">
        <v>295</v>
      </c>
      <c r="E81" s="8" t="s">
        <v>290</v>
      </c>
      <c r="F81" s="15" t="s">
        <v>1070</v>
      </c>
      <c r="G81" s="8">
        <v>2</v>
      </c>
      <c r="H81" s="8">
        <f>3+5</f>
        <v>8</v>
      </c>
    </row>
    <row r="82" spans="1:8" s="9" customFormat="1" ht="45" customHeight="1">
      <c r="A82" s="8" t="s">
        <v>17</v>
      </c>
      <c r="B82" s="8">
        <v>28</v>
      </c>
      <c r="C82" s="8" t="s">
        <v>66</v>
      </c>
      <c r="D82" s="8" t="s">
        <v>591</v>
      </c>
      <c r="E82" s="8" t="s">
        <v>716</v>
      </c>
      <c r="F82" s="8" t="s">
        <v>717</v>
      </c>
      <c r="G82" s="8">
        <v>1</v>
      </c>
      <c r="H82" s="8">
        <v>22</v>
      </c>
    </row>
    <row r="83" spans="1:8" s="9" customFormat="1" ht="45" customHeight="1">
      <c r="A83" s="8" t="s">
        <v>17</v>
      </c>
      <c r="B83" s="8">
        <v>28</v>
      </c>
      <c r="C83" s="8" t="s">
        <v>66</v>
      </c>
      <c r="D83" s="8" t="s">
        <v>245</v>
      </c>
      <c r="E83" s="8" t="s">
        <v>718</v>
      </c>
      <c r="F83" s="8" t="s">
        <v>719</v>
      </c>
      <c r="G83" s="8">
        <v>1</v>
      </c>
      <c r="H83" s="8">
        <v>25</v>
      </c>
    </row>
    <row r="84" spans="1:8" s="9" customFormat="1" ht="45" customHeight="1">
      <c r="A84" s="8" t="s">
        <v>17</v>
      </c>
      <c r="B84" s="8">
        <v>7</v>
      </c>
      <c r="C84" s="8" t="s">
        <v>66</v>
      </c>
      <c r="D84" s="8" t="s">
        <v>107</v>
      </c>
      <c r="E84" s="8" t="s">
        <v>720</v>
      </c>
      <c r="F84" s="8" t="s">
        <v>576</v>
      </c>
      <c r="G84" s="8">
        <v>1</v>
      </c>
      <c r="H84" s="8">
        <v>69</v>
      </c>
    </row>
    <row r="85" spans="1:8" s="9" customFormat="1" ht="45" customHeight="1">
      <c r="A85" s="8" t="s">
        <v>17</v>
      </c>
      <c r="B85" s="8">
        <v>27</v>
      </c>
      <c r="C85" s="8" t="s">
        <v>66</v>
      </c>
      <c r="D85" s="8" t="s">
        <v>591</v>
      </c>
      <c r="E85" s="8" t="s">
        <v>721</v>
      </c>
      <c r="F85" s="8" t="s">
        <v>722</v>
      </c>
      <c r="G85" s="8">
        <v>1</v>
      </c>
      <c r="H85" s="8">
        <v>26</v>
      </c>
    </row>
    <row r="86" spans="1:8" s="9" customFormat="1" ht="45" customHeight="1">
      <c r="A86" s="8" t="s">
        <v>17</v>
      </c>
      <c r="B86" s="8">
        <v>27</v>
      </c>
      <c r="C86" s="8" t="s">
        <v>67</v>
      </c>
      <c r="D86" s="8" t="s">
        <v>723</v>
      </c>
      <c r="E86" s="8" t="s">
        <v>724</v>
      </c>
      <c r="F86" s="15" t="s">
        <v>1070</v>
      </c>
      <c r="G86" s="8">
        <v>1</v>
      </c>
      <c r="H86" s="8">
        <v>71</v>
      </c>
    </row>
    <row r="87" spans="1:8" s="9" customFormat="1" ht="45" customHeight="1">
      <c r="A87" s="8" t="s">
        <v>17</v>
      </c>
      <c r="B87" s="8">
        <v>31</v>
      </c>
      <c r="C87" s="8" t="s">
        <v>66</v>
      </c>
      <c r="D87" s="8" t="s">
        <v>107</v>
      </c>
      <c r="E87" s="8" t="s">
        <v>725</v>
      </c>
      <c r="F87" s="8" t="s">
        <v>726</v>
      </c>
      <c r="G87" s="8">
        <v>1</v>
      </c>
      <c r="H87" s="8">
        <v>17</v>
      </c>
    </row>
    <row r="88" spans="1:8" s="9" customFormat="1" ht="45" customHeight="1">
      <c r="A88" s="8" t="s">
        <v>18</v>
      </c>
      <c r="B88" s="8">
        <v>8</v>
      </c>
      <c r="C88" s="8" t="s">
        <v>67</v>
      </c>
      <c r="D88" s="8" t="s">
        <v>107</v>
      </c>
      <c r="E88" s="8" t="s">
        <v>739</v>
      </c>
      <c r="F88" s="15" t="s">
        <v>1070</v>
      </c>
      <c r="G88" s="8">
        <v>1</v>
      </c>
      <c r="H88" s="8">
        <v>26</v>
      </c>
    </row>
    <row r="89" spans="1:8" s="9" customFormat="1" ht="45" customHeight="1">
      <c r="A89" s="8" t="s">
        <v>18</v>
      </c>
      <c r="B89" s="8">
        <v>8</v>
      </c>
      <c r="C89" s="8" t="s">
        <v>67</v>
      </c>
      <c r="D89" s="8" t="s">
        <v>80</v>
      </c>
      <c r="E89" s="8" t="s">
        <v>81</v>
      </c>
      <c r="F89" s="15" t="s">
        <v>1070</v>
      </c>
      <c r="G89" s="8">
        <v>1</v>
      </c>
      <c r="H89" s="8">
        <v>36</v>
      </c>
    </row>
    <row r="90" spans="1:8" s="9" customFormat="1" ht="45" customHeight="1">
      <c r="A90" s="8" t="s">
        <v>18</v>
      </c>
      <c r="B90" s="8">
        <v>11</v>
      </c>
      <c r="C90" s="8" t="s">
        <v>66</v>
      </c>
      <c r="D90" s="8" t="s">
        <v>168</v>
      </c>
      <c r="E90" s="8" t="s">
        <v>727</v>
      </c>
      <c r="F90" s="8" t="s">
        <v>728</v>
      </c>
      <c r="G90" s="8">
        <v>1</v>
      </c>
      <c r="H90" s="8">
        <v>31</v>
      </c>
    </row>
    <row r="91" spans="1:8" s="9" customFormat="1" ht="45" customHeight="1">
      <c r="A91" s="8" t="s">
        <v>18</v>
      </c>
      <c r="B91" s="8">
        <v>16</v>
      </c>
      <c r="C91" s="8" t="s">
        <v>67</v>
      </c>
      <c r="D91" s="8" t="s">
        <v>737</v>
      </c>
      <c r="E91" s="8" t="s">
        <v>738</v>
      </c>
      <c r="F91" s="15" t="s">
        <v>1070</v>
      </c>
      <c r="G91" s="8">
        <v>1</v>
      </c>
      <c r="H91" s="8">
        <v>9</v>
      </c>
    </row>
    <row r="92" spans="1:8" s="9" customFormat="1" ht="45" customHeight="1">
      <c r="A92" s="8" t="s">
        <v>18</v>
      </c>
      <c r="B92" s="8" t="s">
        <v>736</v>
      </c>
      <c r="C92" s="8" t="s">
        <v>67</v>
      </c>
      <c r="D92" s="8" t="s">
        <v>692</v>
      </c>
      <c r="E92" s="8" t="s">
        <v>735</v>
      </c>
      <c r="F92" s="15" t="s">
        <v>1070</v>
      </c>
      <c r="G92" s="8">
        <v>3</v>
      </c>
      <c r="H92" s="8">
        <v>80</v>
      </c>
    </row>
    <row r="93" spans="1:8" s="9" customFormat="1" ht="45" customHeight="1">
      <c r="A93" s="8" t="s">
        <v>18</v>
      </c>
      <c r="B93" s="8">
        <v>22</v>
      </c>
      <c r="C93" s="8" t="s">
        <v>67</v>
      </c>
      <c r="D93" s="8" t="s">
        <v>180</v>
      </c>
      <c r="E93" s="8" t="s">
        <v>729</v>
      </c>
      <c r="F93" s="15" t="s">
        <v>1070</v>
      </c>
      <c r="G93" s="8">
        <v>1</v>
      </c>
      <c r="H93" s="8">
        <v>62</v>
      </c>
    </row>
    <row r="94" spans="1:8" s="9" customFormat="1" ht="45" customHeight="1">
      <c r="A94" s="8" t="s">
        <v>18</v>
      </c>
      <c r="B94" s="8">
        <v>23</v>
      </c>
      <c r="C94" s="8" t="s">
        <v>67</v>
      </c>
      <c r="D94" s="8" t="s">
        <v>730</v>
      </c>
      <c r="E94" s="8" t="s">
        <v>731</v>
      </c>
      <c r="F94" s="8" t="s">
        <v>732</v>
      </c>
      <c r="G94" s="8">
        <v>1</v>
      </c>
      <c r="H94" s="8">
        <v>2</v>
      </c>
    </row>
    <row r="95" spans="1:8" s="9" customFormat="1" ht="45" customHeight="1">
      <c r="A95" s="8" t="s">
        <v>18</v>
      </c>
      <c r="B95" s="8">
        <v>30</v>
      </c>
      <c r="C95" s="8" t="s">
        <v>66</v>
      </c>
      <c r="D95" s="8" t="s">
        <v>107</v>
      </c>
      <c r="E95" s="8" t="s">
        <v>733</v>
      </c>
      <c r="F95" s="8" t="s">
        <v>728</v>
      </c>
      <c r="G95" s="8">
        <v>1</v>
      </c>
      <c r="H95" s="8">
        <v>14</v>
      </c>
    </row>
    <row r="96" spans="1:8" s="9" customFormat="1" ht="45" customHeight="1" thickBot="1">
      <c r="A96" s="31" t="s">
        <v>19</v>
      </c>
      <c r="B96" s="31">
        <v>6</v>
      </c>
      <c r="C96" s="31" t="s">
        <v>67</v>
      </c>
      <c r="D96" s="31" t="s">
        <v>109</v>
      </c>
      <c r="E96" s="31" t="s">
        <v>740</v>
      </c>
      <c r="F96" s="33" t="s">
        <v>1070</v>
      </c>
      <c r="G96" s="31">
        <v>1</v>
      </c>
      <c r="H96" s="31">
        <v>12</v>
      </c>
    </row>
    <row r="97" spans="1:9">
      <c r="A97" s="17"/>
      <c r="B97" s="17"/>
      <c r="C97" s="17"/>
      <c r="D97" s="17"/>
      <c r="E97" s="17"/>
      <c r="F97" s="17"/>
      <c r="G97" s="17"/>
      <c r="H97" s="17" t="s">
        <v>741</v>
      </c>
      <c r="I97" s="17"/>
    </row>
    <row r="98" spans="1:9">
      <c r="A98" s="17"/>
      <c r="B98" s="17"/>
      <c r="C98" s="17"/>
      <c r="D98" s="17"/>
      <c r="E98" s="17"/>
      <c r="F98" s="17"/>
      <c r="G98" s="17"/>
      <c r="H98" s="17"/>
      <c r="I98" s="17"/>
    </row>
    <row r="99" spans="1:9">
      <c r="A99" s="17"/>
      <c r="B99" s="17"/>
      <c r="C99" s="17"/>
      <c r="D99" s="17"/>
      <c r="E99" s="17"/>
      <c r="F99" s="17"/>
      <c r="G99" s="17"/>
      <c r="H99" s="17"/>
      <c r="I99" s="17"/>
    </row>
    <row r="100" spans="1:9">
      <c r="A100" s="17"/>
      <c r="B100" s="17"/>
      <c r="C100" s="17"/>
      <c r="D100" s="17"/>
      <c r="E100" s="17"/>
      <c r="F100" s="17"/>
      <c r="G100" s="17"/>
      <c r="H100" s="17"/>
      <c r="I100" s="17"/>
    </row>
    <row r="101" spans="1:9">
      <c r="A101" s="17"/>
      <c r="B101" s="17"/>
      <c r="C101" s="17"/>
      <c r="D101" s="17"/>
      <c r="E101" s="17"/>
      <c r="F101" s="17"/>
      <c r="G101" s="17"/>
      <c r="H101" s="17"/>
      <c r="I101" s="17"/>
    </row>
    <row r="102" spans="1:9">
      <c r="A102" s="17"/>
      <c r="B102" s="17"/>
      <c r="C102" s="17"/>
      <c r="D102" s="17"/>
      <c r="E102" s="17"/>
      <c r="F102" s="17"/>
      <c r="G102" s="17"/>
      <c r="H102" s="17"/>
      <c r="I102" s="17"/>
    </row>
    <row r="103" spans="1:9">
      <c r="A103" s="17"/>
      <c r="B103" s="17"/>
      <c r="C103" s="17"/>
      <c r="D103" s="17"/>
      <c r="E103" s="17"/>
      <c r="F103" s="17"/>
      <c r="G103" s="17"/>
      <c r="H103" s="17"/>
      <c r="I103" s="17"/>
    </row>
    <row r="104" spans="1:9">
      <c r="A104" s="17"/>
      <c r="B104" s="17"/>
      <c r="C104" s="17"/>
      <c r="D104" s="17"/>
      <c r="E104" s="17"/>
      <c r="F104" s="17"/>
      <c r="G104" s="17"/>
      <c r="H104" s="17"/>
      <c r="I104" s="17"/>
    </row>
    <row r="105" spans="1:9">
      <c r="A105" s="17"/>
      <c r="B105" s="17"/>
      <c r="C105" s="17"/>
      <c r="D105" s="17"/>
      <c r="E105" s="17"/>
      <c r="F105" s="17"/>
      <c r="G105" s="17"/>
      <c r="H105" s="17"/>
      <c r="I105" s="17"/>
    </row>
    <row r="106" spans="1:9">
      <c r="A106" s="17"/>
      <c r="B106" s="17"/>
      <c r="C106" s="17"/>
      <c r="D106" s="17"/>
      <c r="E106" s="17"/>
      <c r="F106" s="17"/>
      <c r="G106" s="17"/>
      <c r="H106" s="17"/>
      <c r="I106" s="17"/>
    </row>
    <row r="107" spans="1:9">
      <c r="A107" s="17"/>
      <c r="B107" s="17"/>
      <c r="C107" s="17"/>
      <c r="D107" s="17"/>
      <c r="E107" s="17"/>
      <c r="F107" s="17"/>
      <c r="G107" s="17"/>
      <c r="H107" s="17"/>
      <c r="I107" s="17"/>
    </row>
    <row r="108" spans="1:9">
      <c r="A108" s="17"/>
      <c r="B108" s="17"/>
      <c r="C108" s="17"/>
      <c r="D108" s="17"/>
      <c r="E108" s="17"/>
      <c r="F108" s="17"/>
      <c r="G108" s="17"/>
      <c r="H108" s="17"/>
      <c r="I108" s="17"/>
    </row>
    <row r="109" spans="1:9">
      <c r="A109" s="17"/>
      <c r="B109" s="17"/>
      <c r="C109" s="17"/>
      <c r="D109" s="17"/>
      <c r="E109" s="17"/>
      <c r="F109" s="17"/>
      <c r="G109" s="17"/>
      <c r="H109" s="17"/>
      <c r="I109" s="17"/>
    </row>
    <row r="110" spans="1:9">
      <c r="A110" s="17"/>
      <c r="B110" s="17"/>
      <c r="C110" s="17"/>
      <c r="D110" s="17"/>
      <c r="E110" s="17"/>
      <c r="F110" s="17"/>
      <c r="G110" s="17"/>
      <c r="H110" s="17"/>
      <c r="I110" s="17"/>
    </row>
    <row r="111" spans="1:9">
      <c r="A111" s="17"/>
      <c r="B111" s="17"/>
      <c r="C111" s="17"/>
      <c r="D111" s="17"/>
      <c r="E111" s="17"/>
      <c r="F111" s="17"/>
      <c r="G111" s="17"/>
      <c r="H111" s="17"/>
      <c r="I111" s="17"/>
    </row>
    <row r="112" spans="1:9">
      <c r="A112" s="17"/>
      <c r="B112" s="17"/>
      <c r="C112" s="17"/>
      <c r="D112" s="17"/>
      <c r="E112" s="17"/>
      <c r="F112" s="17"/>
      <c r="G112" s="17"/>
      <c r="H112" s="17"/>
      <c r="I112" s="17"/>
    </row>
    <row r="113" spans="1:9">
      <c r="A113" s="17"/>
      <c r="B113" s="17"/>
      <c r="C113" s="17"/>
      <c r="D113" s="17"/>
      <c r="E113" s="17"/>
      <c r="F113" s="17"/>
      <c r="G113" s="17"/>
      <c r="H113" s="17"/>
      <c r="I113" s="17"/>
    </row>
    <row r="114" spans="1:9">
      <c r="A114" s="17"/>
      <c r="B114" s="17"/>
      <c r="C114" s="17"/>
      <c r="D114" s="17"/>
      <c r="E114" s="17"/>
      <c r="F114" s="17"/>
      <c r="G114" s="17"/>
      <c r="H114" s="17"/>
      <c r="I114" s="17"/>
    </row>
    <row r="115" spans="1:9">
      <c r="A115" s="17"/>
      <c r="B115" s="17"/>
      <c r="C115" s="17"/>
      <c r="D115" s="17"/>
      <c r="E115" s="17"/>
      <c r="F115" s="17"/>
      <c r="G115" s="17"/>
      <c r="H115" s="17"/>
      <c r="I115" s="17"/>
    </row>
    <row r="116" spans="1:9">
      <c r="A116" s="17"/>
      <c r="B116" s="17"/>
      <c r="C116" s="17"/>
      <c r="D116" s="17"/>
      <c r="E116" s="17"/>
      <c r="F116" s="17"/>
      <c r="G116" s="17"/>
      <c r="H116" s="17"/>
      <c r="I116" s="17"/>
    </row>
    <row r="117" spans="1:9">
      <c r="A117" s="17"/>
      <c r="B117" s="17"/>
      <c r="C117" s="17"/>
      <c r="D117" s="17"/>
      <c r="E117" s="17"/>
      <c r="F117" s="17"/>
      <c r="G117" s="17"/>
      <c r="H117" s="17"/>
      <c r="I117" s="17"/>
    </row>
    <row r="118" spans="1:9">
      <c r="A118" s="17"/>
      <c r="B118" s="17"/>
      <c r="C118" s="17"/>
      <c r="D118" s="17"/>
      <c r="E118" s="17"/>
      <c r="F118" s="17"/>
      <c r="G118" s="17"/>
      <c r="H118" s="17"/>
      <c r="I118" s="17"/>
    </row>
    <row r="119" spans="1:9">
      <c r="A119" s="17"/>
      <c r="B119" s="17"/>
      <c r="C119" s="17"/>
      <c r="D119" s="17"/>
      <c r="E119" s="17"/>
      <c r="F119" s="17"/>
      <c r="G119" s="17"/>
      <c r="H119" s="17"/>
      <c r="I119" s="17"/>
    </row>
    <row r="120" spans="1:9">
      <c r="A120" s="17"/>
      <c r="B120" s="17"/>
      <c r="C120" s="17"/>
      <c r="D120" s="17"/>
      <c r="E120" s="17"/>
      <c r="F120" s="17"/>
      <c r="G120" s="17"/>
      <c r="H120" s="17"/>
      <c r="I120" s="17"/>
    </row>
    <row r="121" spans="1:9">
      <c r="A121" s="17"/>
      <c r="B121" s="17"/>
      <c r="C121" s="17"/>
      <c r="D121" s="17"/>
      <c r="E121" s="17"/>
      <c r="F121" s="17"/>
      <c r="G121" s="17"/>
      <c r="H121" s="17"/>
      <c r="I121" s="17"/>
    </row>
    <row r="122" spans="1:9">
      <c r="A122" s="17"/>
      <c r="B122" s="17"/>
      <c r="C122" s="17"/>
      <c r="D122" s="17"/>
      <c r="E122" s="17"/>
      <c r="F122" s="17"/>
      <c r="G122" s="17"/>
      <c r="H122" s="17"/>
      <c r="I122" s="17"/>
    </row>
    <row r="123" spans="1:9">
      <c r="A123" s="17"/>
      <c r="B123" s="17"/>
      <c r="C123" s="17"/>
      <c r="D123" s="17"/>
      <c r="E123" s="17"/>
      <c r="F123" s="17"/>
      <c r="G123" s="17"/>
      <c r="H123" s="17"/>
      <c r="I123" s="17"/>
    </row>
    <row r="124" spans="1:9">
      <c r="A124" s="17"/>
      <c r="B124" s="17"/>
      <c r="C124" s="17"/>
      <c r="D124" s="17"/>
      <c r="E124" s="17"/>
      <c r="F124" s="17"/>
      <c r="G124" s="17"/>
      <c r="H124" s="17"/>
      <c r="I124" s="17"/>
    </row>
    <row r="125" spans="1:9">
      <c r="A125" s="17"/>
      <c r="B125" s="17"/>
      <c r="C125" s="17"/>
      <c r="D125" s="17"/>
      <c r="E125" s="17"/>
      <c r="F125" s="17"/>
      <c r="G125" s="17"/>
      <c r="H125" s="17"/>
      <c r="I125" s="17"/>
    </row>
    <row r="126" spans="1:9">
      <c r="A126" s="17"/>
      <c r="B126" s="17"/>
      <c r="C126" s="17"/>
      <c r="D126" s="17"/>
      <c r="E126" s="17"/>
      <c r="F126" s="17"/>
      <c r="G126" s="17"/>
      <c r="H126" s="17"/>
      <c r="I126" s="17"/>
    </row>
    <row r="127" spans="1:9">
      <c r="A127" s="17"/>
      <c r="B127" s="17"/>
      <c r="C127" s="17"/>
      <c r="D127" s="17"/>
      <c r="E127" s="17"/>
      <c r="F127" s="17"/>
      <c r="G127" s="17"/>
      <c r="H127" s="17"/>
      <c r="I127" s="17"/>
    </row>
    <row r="128" spans="1:9">
      <c r="A128" s="17"/>
      <c r="B128" s="17"/>
      <c r="C128" s="17"/>
      <c r="D128" s="17"/>
      <c r="E128" s="17"/>
      <c r="F128" s="17"/>
      <c r="G128" s="17"/>
      <c r="H128" s="17"/>
      <c r="I128" s="17"/>
    </row>
    <row r="129" spans="1:9">
      <c r="A129" s="17"/>
      <c r="B129" s="17"/>
      <c r="C129" s="17"/>
      <c r="D129" s="17"/>
      <c r="E129" s="17"/>
      <c r="F129" s="17"/>
      <c r="G129" s="17"/>
      <c r="H129" s="17"/>
      <c r="I129" s="17"/>
    </row>
    <row r="130" spans="1:9">
      <c r="A130" s="17"/>
      <c r="B130" s="17"/>
      <c r="C130" s="17"/>
      <c r="D130" s="17"/>
      <c r="E130" s="17"/>
      <c r="F130" s="17"/>
      <c r="G130" s="17"/>
      <c r="H130" s="17"/>
      <c r="I130" s="17"/>
    </row>
    <row r="131" spans="1:9">
      <c r="A131" s="17"/>
      <c r="B131" s="17"/>
      <c r="C131" s="17"/>
      <c r="D131" s="17"/>
      <c r="E131" s="17"/>
      <c r="F131" s="17"/>
      <c r="G131" s="17"/>
      <c r="H131" s="17"/>
      <c r="I131" s="17"/>
    </row>
    <row r="132" spans="1:9">
      <c r="A132" s="17"/>
      <c r="B132" s="17"/>
      <c r="C132" s="17"/>
      <c r="D132" s="17"/>
      <c r="E132" s="17"/>
      <c r="F132" s="17"/>
      <c r="G132" s="17"/>
      <c r="H132" s="17"/>
      <c r="I132" s="17"/>
    </row>
    <row r="133" spans="1:9">
      <c r="A133" s="17"/>
      <c r="B133" s="17"/>
      <c r="C133" s="17"/>
      <c r="D133" s="17"/>
      <c r="E133" s="17"/>
      <c r="F133" s="17"/>
      <c r="G133" s="17"/>
      <c r="H133" s="17"/>
      <c r="I133" s="17"/>
    </row>
    <row r="134" spans="1:9">
      <c r="A134" s="17"/>
      <c r="B134" s="17"/>
      <c r="C134" s="17"/>
      <c r="D134" s="17"/>
      <c r="E134" s="17"/>
      <c r="F134" s="17"/>
      <c r="G134" s="17"/>
      <c r="H134" s="17"/>
      <c r="I134" s="17"/>
    </row>
    <row r="135" spans="1:9">
      <c r="A135" s="17"/>
      <c r="B135" s="17"/>
      <c r="C135" s="17"/>
      <c r="D135" s="17"/>
      <c r="E135" s="17"/>
      <c r="F135" s="17"/>
      <c r="G135" s="17"/>
      <c r="H135" s="17"/>
      <c r="I135" s="17"/>
    </row>
    <row r="136" spans="1:9">
      <c r="A136" s="17"/>
      <c r="B136" s="17"/>
      <c r="C136" s="17"/>
      <c r="D136" s="17"/>
      <c r="E136" s="17"/>
      <c r="F136" s="17"/>
      <c r="G136" s="17"/>
      <c r="H136" s="17"/>
      <c r="I136" s="17"/>
    </row>
    <row r="137" spans="1:9">
      <c r="A137" s="17"/>
      <c r="B137" s="17"/>
      <c r="C137" s="17"/>
      <c r="D137" s="17"/>
      <c r="E137" s="17"/>
      <c r="F137" s="17"/>
      <c r="G137" s="17"/>
      <c r="H137" s="17"/>
      <c r="I137" s="17"/>
    </row>
    <row r="138" spans="1:9">
      <c r="A138" s="17"/>
      <c r="B138" s="17"/>
      <c r="C138" s="17"/>
      <c r="D138" s="17"/>
      <c r="E138" s="17"/>
      <c r="F138" s="17"/>
      <c r="G138" s="17"/>
      <c r="H138" s="17"/>
      <c r="I138" s="17"/>
    </row>
    <row r="139" spans="1:9">
      <c r="A139" s="17"/>
      <c r="B139" s="17"/>
      <c r="C139" s="17"/>
      <c r="D139" s="17"/>
      <c r="E139" s="17"/>
      <c r="F139" s="17"/>
      <c r="G139" s="17"/>
      <c r="H139" s="17"/>
      <c r="I139" s="17"/>
    </row>
    <row r="140" spans="1:9">
      <c r="A140" s="17"/>
      <c r="B140" s="17"/>
      <c r="C140" s="17"/>
      <c r="D140" s="17"/>
      <c r="E140" s="17"/>
      <c r="F140" s="17"/>
      <c r="G140" s="17"/>
      <c r="H140" s="17"/>
      <c r="I140" s="17"/>
    </row>
    <row r="141" spans="1:9">
      <c r="A141" s="17"/>
      <c r="B141" s="17"/>
      <c r="C141" s="17"/>
      <c r="D141" s="17"/>
      <c r="E141" s="17"/>
      <c r="F141" s="17"/>
      <c r="G141" s="17"/>
      <c r="H141" s="17"/>
      <c r="I141" s="17"/>
    </row>
    <row r="142" spans="1:9">
      <c r="A142" s="17"/>
      <c r="B142" s="17"/>
      <c r="C142" s="17"/>
      <c r="D142" s="17"/>
      <c r="E142" s="17"/>
      <c r="F142" s="17"/>
      <c r="G142" s="17"/>
      <c r="H142" s="17"/>
      <c r="I142" s="17"/>
    </row>
    <row r="143" spans="1:9">
      <c r="A143" s="17"/>
      <c r="B143" s="17"/>
      <c r="C143" s="17"/>
      <c r="D143" s="17"/>
      <c r="E143" s="17"/>
      <c r="F143" s="17"/>
      <c r="G143" s="17"/>
      <c r="H143" s="17"/>
      <c r="I143" s="17"/>
    </row>
    <row r="144" spans="1:9">
      <c r="A144" s="17"/>
      <c r="B144" s="17"/>
      <c r="C144" s="17"/>
      <c r="D144" s="17"/>
      <c r="E144" s="17"/>
      <c r="F144" s="17"/>
      <c r="G144" s="17"/>
      <c r="H144" s="17"/>
      <c r="I144" s="17"/>
    </row>
    <row r="145" spans="1:9">
      <c r="A145" s="17"/>
      <c r="B145" s="17"/>
      <c r="C145" s="17"/>
      <c r="D145" s="17"/>
      <c r="E145" s="17"/>
      <c r="F145" s="17"/>
      <c r="G145" s="17"/>
      <c r="H145" s="17"/>
      <c r="I145" s="17"/>
    </row>
    <row r="146" spans="1:9">
      <c r="A146" s="17"/>
      <c r="B146" s="17"/>
      <c r="C146" s="17"/>
      <c r="D146" s="17"/>
      <c r="E146" s="17"/>
      <c r="F146" s="17"/>
      <c r="G146" s="17"/>
      <c r="H146" s="17"/>
      <c r="I146" s="17"/>
    </row>
    <row r="147" spans="1:9">
      <c r="A147" s="17"/>
      <c r="B147" s="17"/>
      <c r="C147" s="17"/>
      <c r="D147" s="17"/>
      <c r="E147" s="17"/>
      <c r="F147" s="17"/>
      <c r="G147" s="17"/>
      <c r="H147" s="17"/>
      <c r="I147" s="17"/>
    </row>
    <row r="148" spans="1:9">
      <c r="A148" s="17"/>
      <c r="B148" s="17"/>
      <c r="C148" s="17"/>
      <c r="D148" s="17"/>
      <c r="E148" s="17"/>
      <c r="F148" s="17"/>
      <c r="G148" s="17"/>
      <c r="H148" s="17"/>
      <c r="I148" s="17"/>
    </row>
    <row r="149" spans="1:9">
      <c r="A149" s="17"/>
      <c r="B149" s="17"/>
      <c r="C149" s="17"/>
      <c r="D149" s="17"/>
      <c r="E149" s="17"/>
      <c r="F149" s="17"/>
      <c r="G149" s="17"/>
      <c r="H149" s="17"/>
      <c r="I149" s="17"/>
    </row>
    <row r="150" spans="1:9">
      <c r="A150" s="17"/>
      <c r="B150" s="17"/>
      <c r="C150" s="17"/>
      <c r="D150" s="17"/>
      <c r="E150" s="17"/>
      <c r="F150" s="17"/>
      <c r="G150" s="17"/>
      <c r="H150" s="17"/>
      <c r="I150" s="17"/>
    </row>
    <row r="151" spans="1:9">
      <c r="A151" s="17"/>
      <c r="B151" s="17"/>
      <c r="C151" s="17"/>
      <c r="D151" s="17"/>
      <c r="E151" s="17"/>
      <c r="F151" s="17"/>
      <c r="G151" s="17"/>
      <c r="H151" s="17"/>
      <c r="I151" s="17"/>
    </row>
    <row r="152" spans="1:9">
      <c r="A152" s="17"/>
      <c r="B152" s="17"/>
      <c r="C152" s="17"/>
      <c r="D152" s="17"/>
      <c r="E152" s="17"/>
      <c r="F152" s="17"/>
      <c r="G152" s="17"/>
      <c r="H152" s="17"/>
      <c r="I152" s="17"/>
    </row>
    <row r="153" spans="1:9">
      <c r="A153" s="16"/>
      <c r="B153" s="16"/>
      <c r="C153" s="16"/>
      <c r="D153" s="16"/>
      <c r="E153" s="16"/>
      <c r="F153" s="16"/>
      <c r="G153" s="16"/>
      <c r="H153" s="16"/>
    </row>
    <row r="154" spans="1:9">
      <c r="A154" s="7"/>
      <c r="B154" s="7"/>
      <c r="C154" s="7"/>
      <c r="D154" s="7"/>
      <c r="E154" s="7"/>
      <c r="F154" s="7"/>
      <c r="G154" s="7"/>
      <c r="H154" s="7"/>
    </row>
    <row r="155" spans="1:9">
      <c r="A155" s="7"/>
      <c r="B155" s="7"/>
      <c r="C155" s="7"/>
      <c r="D155" s="7"/>
      <c r="E155" s="7"/>
      <c r="F155" s="7"/>
      <c r="G155" s="7"/>
      <c r="H155" s="7"/>
    </row>
    <row r="156" spans="1:9">
      <c r="A156" s="7"/>
      <c r="B156" s="7"/>
      <c r="C156" s="7"/>
      <c r="D156" s="7"/>
      <c r="E156" s="7"/>
      <c r="F156" s="7"/>
      <c r="G156" s="7"/>
      <c r="H156" s="7"/>
    </row>
    <row r="157" spans="1:9">
      <c r="A157" s="7"/>
      <c r="B157" s="7"/>
      <c r="C157" s="7"/>
      <c r="D157" s="7"/>
      <c r="E157" s="7"/>
      <c r="F157" s="7"/>
      <c r="G157" s="7"/>
      <c r="H157" s="7"/>
    </row>
    <row r="158" spans="1:9">
      <c r="A158" s="7"/>
      <c r="B158" s="7"/>
      <c r="C158" s="7"/>
      <c r="D158" s="7"/>
      <c r="E158" s="7"/>
      <c r="F158" s="7"/>
      <c r="G158" s="7"/>
      <c r="H158" s="7"/>
    </row>
    <row r="159" spans="1:9">
      <c r="A159" s="7"/>
      <c r="B159" s="7"/>
      <c r="C159" s="7"/>
      <c r="D159" s="7"/>
      <c r="E159" s="7"/>
      <c r="F159" s="7"/>
      <c r="G159" s="7"/>
      <c r="H159" s="7"/>
    </row>
    <row r="160" spans="1:9">
      <c r="A160" s="7"/>
      <c r="B160" s="7"/>
      <c r="C160" s="7"/>
      <c r="D160" s="7"/>
      <c r="E160" s="7"/>
      <c r="F160" s="7"/>
      <c r="G160" s="7"/>
      <c r="H160" s="7"/>
    </row>
    <row r="161" spans="1:8">
      <c r="A161" s="7"/>
      <c r="B161" s="7"/>
      <c r="C161" s="7"/>
      <c r="D161" s="7"/>
      <c r="E161" s="7"/>
      <c r="F161" s="7"/>
      <c r="G161" s="7"/>
      <c r="H161" s="7"/>
    </row>
    <row r="162" spans="1:8">
      <c r="A162" s="7"/>
      <c r="B162" s="7"/>
      <c r="C162" s="7"/>
      <c r="D162" s="7"/>
      <c r="E162" s="7"/>
      <c r="F162" s="7"/>
      <c r="G162" s="7"/>
      <c r="H162" s="7"/>
    </row>
    <row r="163" spans="1:8">
      <c r="A163" s="7"/>
      <c r="B163" s="7"/>
      <c r="C163" s="7"/>
      <c r="D163" s="7"/>
      <c r="E163" s="7"/>
      <c r="F163" s="7"/>
      <c r="G163" s="7"/>
      <c r="H163" s="7"/>
    </row>
    <row r="164" spans="1:8">
      <c r="A164" s="7"/>
      <c r="B164" s="7"/>
      <c r="C164" s="7"/>
      <c r="D164" s="7"/>
      <c r="E164" s="7"/>
      <c r="F164" s="7"/>
      <c r="G164" s="7"/>
      <c r="H164" s="7"/>
    </row>
    <row r="165" spans="1:8">
      <c r="A165" s="7"/>
      <c r="B165" s="7"/>
      <c r="C165" s="7"/>
      <c r="D165" s="7"/>
      <c r="E165" s="7"/>
      <c r="F165" s="7"/>
      <c r="G165" s="7"/>
      <c r="H165" s="7"/>
    </row>
    <row r="166" spans="1:8">
      <c r="A166" s="7"/>
      <c r="B166" s="7"/>
      <c r="C166" s="7"/>
      <c r="D166" s="7"/>
      <c r="E166" s="7"/>
      <c r="F166" s="7"/>
      <c r="G166" s="7"/>
      <c r="H166" s="7"/>
    </row>
    <row r="167" spans="1:8">
      <c r="A167" s="7"/>
      <c r="B167" s="7"/>
      <c r="C167" s="7"/>
      <c r="D167" s="7"/>
      <c r="E167" s="7"/>
      <c r="F167" s="7"/>
      <c r="G167" s="7"/>
      <c r="H167" s="7"/>
    </row>
    <row r="168" spans="1:8">
      <c r="A168" s="7"/>
      <c r="B168" s="7"/>
      <c r="C168" s="7"/>
      <c r="D168" s="7"/>
      <c r="E168" s="7"/>
      <c r="F168" s="7"/>
      <c r="G168" s="7"/>
      <c r="H168" s="7"/>
    </row>
    <row r="169" spans="1:8">
      <c r="A169" s="7"/>
      <c r="B169" s="7"/>
      <c r="C169" s="7"/>
      <c r="D169" s="7"/>
      <c r="E169" s="7"/>
      <c r="F169" s="7"/>
      <c r="G169" s="7"/>
      <c r="H169" s="7"/>
    </row>
    <row r="170" spans="1:8">
      <c r="A170" s="7"/>
      <c r="B170" s="7"/>
      <c r="C170" s="7"/>
      <c r="D170" s="7"/>
      <c r="E170" s="7"/>
      <c r="F170" s="7"/>
      <c r="G170" s="7"/>
      <c r="H170" s="7"/>
    </row>
    <row r="171" spans="1:8">
      <c r="A171" s="7"/>
      <c r="B171" s="7"/>
      <c r="C171" s="7"/>
      <c r="D171" s="7"/>
      <c r="E171" s="7"/>
      <c r="F171" s="7"/>
      <c r="G171" s="7"/>
      <c r="H171" s="7"/>
    </row>
    <row r="172" spans="1:8">
      <c r="A172" s="7"/>
      <c r="B172" s="7"/>
      <c r="C172" s="7"/>
      <c r="D172" s="7"/>
      <c r="E172" s="7"/>
      <c r="F172" s="7"/>
      <c r="G172" s="7"/>
      <c r="H172" s="7"/>
    </row>
    <row r="173" spans="1:8">
      <c r="A173" s="7"/>
      <c r="B173" s="7"/>
      <c r="C173" s="7"/>
      <c r="D173" s="7"/>
      <c r="E173" s="7"/>
      <c r="F173" s="7"/>
      <c r="G173" s="7"/>
      <c r="H173" s="7"/>
    </row>
    <row r="174" spans="1:8">
      <c r="A174" s="7"/>
      <c r="B174" s="7"/>
      <c r="C174" s="7"/>
      <c r="D174" s="7"/>
      <c r="E174" s="7"/>
      <c r="F174" s="7"/>
      <c r="G174" s="7"/>
      <c r="H174" s="7"/>
    </row>
    <row r="175" spans="1:8">
      <c r="A175" s="7"/>
      <c r="B175" s="7"/>
      <c r="C175" s="7"/>
      <c r="D175" s="7"/>
      <c r="E175" s="7"/>
      <c r="F175" s="7"/>
      <c r="G175" s="7"/>
      <c r="H175" s="7"/>
    </row>
    <row r="176" spans="1:8">
      <c r="A176" s="7"/>
      <c r="B176" s="7"/>
      <c r="C176" s="7"/>
      <c r="D176" s="7"/>
      <c r="E176" s="7"/>
      <c r="F176" s="7"/>
      <c r="G176" s="7"/>
      <c r="H176" s="7"/>
    </row>
    <row r="177" spans="1:8">
      <c r="A177" s="7"/>
      <c r="B177" s="7"/>
      <c r="C177" s="7"/>
      <c r="D177" s="7"/>
      <c r="E177" s="7"/>
      <c r="F177" s="7"/>
      <c r="G177" s="7"/>
      <c r="H177" s="7"/>
    </row>
    <row r="178" spans="1:8">
      <c r="A178" s="7"/>
      <c r="B178" s="7"/>
      <c r="C178" s="7"/>
      <c r="D178" s="7"/>
      <c r="E178" s="7"/>
      <c r="F178" s="7"/>
      <c r="G178" s="7"/>
      <c r="H178" s="7"/>
    </row>
    <row r="179" spans="1:8">
      <c r="A179" s="7"/>
      <c r="B179" s="7"/>
      <c r="C179" s="7"/>
      <c r="D179" s="7"/>
      <c r="E179" s="7"/>
      <c r="F179" s="7"/>
      <c r="G179" s="7"/>
      <c r="H179" s="7"/>
    </row>
    <row r="180" spans="1:8">
      <c r="A180" s="7"/>
      <c r="B180" s="7"/>
      <c r="C180" s="7"/>
      <c r="D180" s="7"/>
      <c r="E180" s="7"/>
      <c r="F180" s="7"/>
      <c r="G180" s="7"/>
      <c r="H180" s="7"/>
    </row>
    <row r="181" spans="1:8">
      <c r="A181" s="7"/>
      <c r="B181" s="7"/>
      <c r="C181" s="7"/>
      <c r="D181" s="7"/>
      <c r="E181" s="7"/>
      <c r="F181" s="7"/>
      <c r="G181" s="7"/>
      <c r="H181" s="7"/>
    </row>
    <row r="182" spans="1:8">
      <c r="A182" s="7"/>
      <c r="B182" s="7"/>
      <c r="C182" s="7"/>
      <c r="D182" s="7"/>
      <c r="E182" s="7"/>
      <c r="F182" s="7"/>
      <c r="G182" s="7"/>
      <c r="H182" s="7"/>
    </row>
    <row r="183" spans="1:8">
      <c r="A183" s="7"/>
      <c r="B183" s="7"/>
      <c r="C183" s="7"/>
      <c r="D183" s="7"/>
      <c r="E183" s="7"/>
      <c r="F183" s="7"/>
      <c r="G183" s="7"/>
      <c r="H183" s="7"/>
    </row>
    <row r="184" spans="1:8">
      <c r="A184" s="7"/>
      <c r="B184" s="7"/>
      <c r="C184" s="7"/>
      <c r="D184" s="7"/>
      <c r="E184" s="7"/>
      <c r="F184" s="7"/>
      <c r="G184" s="7"/>
      <c r="H184" s="7"/>
    </row>
    <row r="185" spans="1:8">
      <c r="A185" s="7"/>
      <c r="B185" s="7"/>
      <c r="C185" s="7"/>
      <c r="D185" s="7"/>
      <c r="E185" s="7"/>
      <c r="F185" s="7"/>
      <c r="G185" s="7"/>
      <c r="H185" s="7"/>
    </row>
    <row r="186" spans="1:8">
      <c r="A186" s="7"/>
      <c r="B186" s="7"/>
      <c r="C186" s="7"/>
      <c r="D186" s="7"/>
      <c r="E186" s="7"/>
      <c r="F186" s="7"/>
      <c r="G186" s="7"/>
      <c r="H186" s="7"/>
    </row>
    <row r="187" spans="1:8">
      <c r="A187" s="7"/>
      <c r="B187" s="7"/>
      <c r="C187" s="7"/>
      <c r="D187" s="7"/>
      <c r="E187" s="7"/>
      <c r="F187" s="7"/>
      <c r="G187" s="7"/>
      <c r="H187" s="7"/>
    </row>
    <row r="188" spans="1:8">
      <c r="A188" s="7"/>
      <c r="B188" s="7"/>
      <c r="C188" s="7"/>
      <c r="D188" s="7"/>
      <c r="E188" s="7"/>
      <c r="F188" s="7"/>
      <c r="G188" s="7"/>
      <c r="H188" s="7"/>
    </row>
    <row r="189" spans="1:8">
      <c r="A189" s="7"/>
      <c r="B189" s="7"/>
      <c r="C189" s="7"/>
      <c r="D189" s="7"/>
      <c r="E189" s="7"/>
      <c r="F189" s="7"/>
      <c r="G189" s="7"/>
      <c r="H189" s="7"/>
    </row>
    <row r="190" spans="1:8">
      <c r="A190" s="7"/>
      <c r="B190" s="7"/>
      <c r="C190" s="7"/>
      <c r="D190" s="7"/>
      <c r="E190" s="7"/>
      <c r="F190" s="7"/>
      <c r="G190" s="7"/>
      <c r="H190" s="7"/>
    </row>
    <row r="191" spans="1:8">
      <c r="A191" s="7"/>
      <c r="B191" s="7"/>
      <c r="C191" s="7"/>
      <c r="D191" s="7"/>
      <c r="E191" s="7"/>
      <c r="F191" s="7"/>
      <c r="G191" s="7"/>
      <c r="H191" s="7"/>
    </row>
    <row r="192" spans="1:8">
      <c r="A192" s="7"/>
      <c r="B192" s="7"/>
      <c r="C192" s="7"/>
      <c r="D192" s="7"/>
      <c r="E192" s="7"/>
      <c r="F192" s="7"/>
      <c r="G192" s="7"/>
      <c r="H192" s="7"/>
    </row>
    <row r="193" spans="1:8">
      <c r="A193" s="7"/>
      <c r="B193" s="7"/>
      <c r="C193" s="7"/>
      <c r="D193" s="7"/>
      <c r="E193" s="7"/>
      <c r="F193" s="7"/>
      <c r="G193" s="7"/>
      <c r="H193" s="7"/>
    </row>
    <row r="194" spans="1:8">
      <c r="A194" s="7"/>
      <c r="B194" s="7"/>
      <c r="C194" s="7"/>
      <c r="D194" s="7"/>
      <c r="E194" s="7"/>
      <c r="F194" s="7"/>
      <c r="G194" s="7"/>
      <c r="H194" s="7"/>
    </row>
    <row r="195" spans="1:8">
      <c r="A195" s="7"/>
      <c r="B195" s="7"/>
      <c r="C195" s="7"/>
      <c r="D195" s="7"/>
      <c r="E195" s="7"/>
      <c r="F195" s="7"/>
      <c r="G195" s="7"/>
      <c r="H195" s="7"/>
    </row>
    <row r="196" spans="1:8">
      <c r="A196" s="7"/>
      <c r="B196" s="7"/>
      <c r="C196" s="7"/>
      <c r="D196" s="7"/>
      <c r="E196" s="7"/>
      <c r="F196" s="7"/>
      <c r="G196" s="7"/>
      <c r="H196" s="7"/>
    </row>
    <row r="197" spans="1:8">
      <c r="A197" s="7"/>
      <c r="B197" s="7"/>
      <c r="C197" s="7"/>
      <c r="D197" s="7"/>
      <c r="E197" s="7"/>
      <c r="F197" s="7"/>
      <c r="G197" s="7"/>
      <c r="H197" s="7"/>
    </row>
    <row r="198" spans="1:8">
      <c r="A198" s="7"/>
      <c r="B198" s="7"/>
      <c r="C198" s="7"/>
      <c r="D198" s="7"/>
      <c r="E198" s="7"/>
      <c r="F198" s="7"/>
      <c r="G198" s="7"/>
      <c r="H198" s="7"/>
    </row>
    <row r="199" spans="1:8">
      <c r="A199" s="7"/>
      <c r="B199" s="7"/>
      <c r="C199" s="7"/>
      <c r="D199" s="7"/>
      <c r="E199" s="7"/>
      <c r="F199" s="7"/>
      <c r="G199" s="7"/>
      <c r="H199" s="7"/>
    </row>
    <row r="200" spans="1:8">
      <c r="A200" s="7"/>
      <c r="B200" s="7"/>
      <c r="C200" s="7"/>
      <c r="D200" s="7"/>
      <c r="E200" s="7"/>
      <c r="F200" s="7"/>
      <c r="G200" s="7"/>
      <c r="H200" s="7"/>
    </row>
    <row r="201" spans="1:8">
      <c r="A201" s="7"/>
      <c r="B201" s="7"/>
      <c r="C201" s="7"/>
      <c r="D201" s="7"/>
      <c r="E201" s="7"/>
      <c r="F201" s="7"/>
      <c r="G201" s="7"/>
      <c r="H201" s="7"/>
    </row>
    <row r="202" spans="1:8">
      <c r="A202" s="7"/>
      <c r="B202" s="7"/>
      <c r="C202" s="7"/>
      <c r="D202" s="7"/>
      <c r="E202" s="7"/>
      <c r="F202" s="7"/>
      <c r="G202" s="7"/>
      <c r="H202" s="7"/>
    </row>
    <row r="203" spans="1:8">
      <c r="A203" s="7"/>
      <c r="B203" s="7"/>
      <c r="C203" s="7"/>
      <c r="D203" s="7"/>
      <c r="E203" s="7"/>
      <c r="F203" s="7"/>
      <c r="G203" s="7"/>
      <c r="H203" s="7"/>
    </row>
    <row r="204" spans="1:8">
      <c r="A204" s="7"/>
      <c r="B204" s="7"/>
      <c r="C204" s="7"/>
      <c r="D204" s="7"/>
      <c r="E204" s="7"/>
      <c r="F204" s="7"/>
      <c r="G204" s="7"/>
      <c r="H204" s="7"/>
    </row>
    <row r="205" spans="1:8">
      <c r="A205" s="7"/>
      <c r="B205" s="7"/>
      <c r="C205" s="7"/>
      <c r="D205" s="7"/>
      <c r="E205" s="7"/>
      <c r="F205" s="7"/>
      <c r="G205" s="7"/>
      <c r="H205" s="7"/>
    </row>
    <row r="206" spans="1:8">
      <c r="A206" s="7"/>
      <c r="B206" s="7"/>
      <c r="C206" s="7"/>
      <c r="D206" s="7"/>
      <c r="E206" s="7"/>
      <c r="F206" s="7"/>
      <c r="G206" s="7"/>
      <c r="H206" s="7"/>
    </row>
    <row r="207" spans="1:8">
      <c r="A207" s="7"/>
      <c r="B207" s="7"/>
      <c r="C207" s="7"/>
      <c r="D207" s="7"/>
      <c r="E207" s="7"/>
      <c r="F207" s="7"/>
      <c r="G207" s="7"/>
      <c r="H207" s="7"/>
    </row>
    <row r="208" spans="1:8">
      <c r="A208" s="7"/>
      <c r="B208" s="7"/>
      <c r="C208" s="7"/>
      <c r="D208" s="7"/>
      <c r="E208" s="7"/>
      <c r="F208" s="7"/>
      <c r="G208" s="7"/>
      <c r="H208" s="7"/>
    </row>
    <row r="209" spans="1:8">
      <c r="A209" s="7"/>
      <c r="B209" s="7"/>
      <c r="C209" s="7"/>
      <c r="D209" s="7"/>
      <c r="E209" s="7"/>
      <c r="F209" s="7"/>
      <c r="G209" s="7"/>
      <c r="H209" s="7"/>
    </row>
    <row r="210" spans="1:8">
      <c r="A210" s="7"/>
      <c r="B210" s="7"/>
      <c r="C210" s="7"/>
      <c r="D210" s="7"/>
      <c r="E210" s="7"/>
      <c r="F210" s="7"/>
      <c r="G210" s="7"/>
      <c r="H210" s="7"/>
    </row>
    <row r="211" spans="1:8">
      <c r="A211" s="7"/>
      <c r="B211" s="7"/>
      <c r="C211" s="7"/>
      <c r="D211" s="7"/>
      <c r="E211" s="7"/>
      <c r="F211" s="7"/>
      <c r="G211" s="7"/>
      <c r="H211" s="7"/>
    </row>
    <row r="212" spans="1:8">
      <c r="A212" s="7"/>
      <c r="B212" s="7"/>
      <c r="C212" s="7"/>
      <c r="D212" s="7"/>
      <c r="E212" s="7"/>
      <c r="F212" s="7"/>
      <c r="G212" s="7"/>
      <c r="H212" s="7"/>
    </row>
    <row r="213" spans="1:8">
      <c r="A213" s="7"/>
      <c r="B213" s="7"/>
      <c r="C213" s="7"/>
      <c r="D213" s="7"/>
      <c r="E213" s="7"/>
      <c r="F213" s="7"/>
      <c r="G213" s="7"/>
      <c r="H213" s="7"/>
    </row>
    <row r="214" spans="1:8">
      <c r="A214" s="7"/>
      <c r="B214" s="7"/>
      <c r="C214" s="7"/>
      <c r="D214" s="7"/>
      <c r="E214" s="7"/>
      <c r="F214" s="7"/>
      <c r="G214" s="7"/>
      <c r="H214" s="7"/>
    </row>
    <row r="215" spans="1:8">
      <c r="A215" s="7"/>
      <c r="B215" s="7"/>
      <c r="C215" s="7"/>
      <c r="D215" s="7"/>
      <c r="E215" s="7"/>
      <c r="F215" s="7"/>
      <c r="G215" s="7"/>
      <c r="H215" s="7"/>
    </row>
    <row r="216" spans="1:8">
      <c r="A216" s="7"/>
      <c r="B216" s="7"/>
      <c r="C216" s="7"/>
      <c r="D216" s="7"/>
      <c r="E216" s="7"/>
      <c r="F216" s="7"/>
      <c r="G216" s="7"/>
      <c r="H216" s="7"/>
    </row>
    <row r="217" spans="1:8">
      <c r="A217" s="7"/>
      <c r="B217" s="7"/>
      <c r="C217" s="7"/>
      <c r="D217" s="7"/>
      <c r="E217" s="7"/>
      <c r="F217" s="7"/>
      <c r="G217" s="7"/>
      <c r="H217" s="7"/>
    </row>
    <row r="218" spans="1:8">
      <c r="A218" s="7"/>
      <c r="B218" s="7"/>
      <c r="C218" s="7"/>
      <c r="D218" s="7"/>
      <c r="E218" s="7"/>
      <c r="F218" s="7"/>
      <c r="G218" s="7"/>
      <c r="H218" s="7"/>
    </row>
    <row r="219" spans="1:8">
      <c r="A219" s="7"/>
      <c r="B219" s="7"/>
      <c r="C219" s="7"/>
      <c r="D219" s="7"/>
      <c r="E219" s="7"/>
      <c r="F219" s="7"/>
      <c r="G219" s="7"/>
      <c r="H219" s="7"/>
    </row>
    <row r="220" spans="1:8">
      <c r="A220" s="7"/>
      <c r="B220" s="7"/>
      <c r="C220" s="7"/>
      <c r="D220" s="7"/>
      <c r="E220" s="7"/>
      <c r="F220" s="7"/>
      <c r="G220" s="7"/>
      <c r="H220" s="7"/>
    </row>
    <row r="221" spans="1:8">
      <c r="A221" s="7"/>
      <c r="B221" s="7"/>
      <c r="C221" s="7"/>
      <c r="D221" s="7"/>
      <c r="E221" s="7"/>
      <c r="F221" s="7"/>
      <c r="G221" s="7"/>
      <c r="H221" s="7"/>
    </row>
    <row r="222" spans="1:8">
      <c r="A222" s="7"/>
      <c r="B222" s="7"/>
      <c r="C222" s="7"/>
      <c r="D222" s="7"/>
      <c r="E222" s="7"/>
      <c r="F222" s="7"/>
      <c r="G222" s="7"/>
      <c r="H222" s="7"/>
    </row>
    <row r="223" spans="1:8">
      <c r="A223" s="7"/>
      <c r="B223" s="7"/>
      <c r="C223" s="7"/>
      <c r="D223" s="7"/>
      <c r="E223" s="7"/>
      <c r="F223" s="7"/>
      <c r="G223" s="7"/>
      <c r="H223" s="7"/>
    </row>
    <row r="224" spans="1:8">
      <c r="A224" s="7"/>
      <c r="B224" s="7"/>
      <c r="C224" s="7"/>
      <c r="D224" s="7"/>
      <c r="E224" s="7"/>
      <c r="F224" s="7"/>
      <c r="G224" s="7"/>
      <c r="H224" s="7"/>
    </row>
    <row r="225" spans="1:8">
      <c r="A225" s="7"/>
      <c r="B225" s="7"/>
      <c r="C225" s="7"/>
      <c r="D225" s="7"/>
      <c r="E225" s="7"/>
      <c r="F225" s="7"/>
      <c r="G225" s="7"/>
      <c r="H225" s="7"/>
    </row>
    <row r="226" spans="1:8">
      <c r="A226" s="7"/>
      <c r="B226" s="7"/>
      <c r="C226" s="7"/>
      <c r="D226" s="7"/>
      <c r="E226" s="7"/>
      <c r="F226" s="7"/>
      <c r="G226" s="7"/>
      <c r="H226" s="7"/>
    </row>
    <row r="227" spans="1:8">
      <c r="A227" s="7"/>
      <c r="B227" s="7"/>
      <c r="C227" s="7"/>
      <c r="D227" s="7"/>
      <c r="E227" s="7"/>
      <c r="F227" s="7"/>
      <c r="G227" s="7"/>
      <c r="H227" s="7"/>
    </row>
    <row r="228" spans="1:8">
      <c r="A228" s="7"/>
      <c r="B228" s="7"/>
      <c r="C228" s="7"/>
      <c r="D228" s="7"/>
      <c r="E228" s="7"/>
      <c r="F228" s="7"/>
      <c r="G228" s="7"/>
      <c r="H228" s="7"/>
    </row>
    <row r="229" spans="1:8">
      <c r="A229" s="7"/>
      <c r="B229" s="7"/>
      <c r="C229" s="7"/>
      <c r="D229" s="7"/>
      <c r="E229" s="7"/>
      <c r="F229" s="7"/>
      <c r="G229" s="7"/>
      <c r="H229" s="7"/>
    </row>
    <row r="230" spans="1:8">
      <c r="A230" s="7"/>
      <c r="B230" s="7"/>
      <c r="C230" s="7"/>
      <c r="D230" s="7"/>
      <c r="E230" s="7"/>
      <c r="F230" s="7"/>
      <c r="G230" s="7"/>
      <c r="H230" s="7"/>
    </row>
    <row r="231" spans="1:8">
      <c r="A231" s="7"/>
      <c r="B231" s="7"/>
      <c r="C231" s="7"/>
      <c r="D231" s="7"/>
      <c r="E231" s="7"/>
      <c r="F231" s="7"/>
      <c r="G231" s="7"/>
      <c r="H231" s="7"/>
    </row>
    <row r="232" spans="1:8">
      <c r="A232" s="7"/>
      <c r="B232" s="7"/>
      <c r="C232" s="7"/>
      <c r="D232" s="7"/>
      <c r="E232" s="7"/>
      <c r="F232" s="7"/>
      <c r="G232" s="7"/>
      <c r="H232" s="7"/>
    </row>
    <row r="233" spans="1:8">
      <c r="A233" s="7"/>
      <c r="B233" s="7"/>
      <c r="C233" s="7"/>
      <c r="D233" s="7"/>
      <c r="E233" s="7"/>
      <c r="F233" s="7"/>
      <c r="G233" s="7"/>
      <c r="H233" s="7"/>
    </row>
    <row r="234" spans="1:8">
      <c r="A234" s="7"/>
      <c r="B234" s="7"/>
      <c r="C234" s="7"/>
      <c r="D234" s="7"/>
      <c r="E234" s="7"/>
      <c r="F234" s="7"/>
      <c r="G234" s="7"/>
      <c r="H234" s="7"/>
    </row>
    <row r="235" spans="1:8">
      <c r="A235" s="7"/>
      <c r="B235" s="7"/>
      <c r="C235" s="7"/>
      <c r="D235" s="7"/>
      <c r="E235" s="7"/>
      <c r="F235" s="7"/>
      <c r="G235" s="7"/>
      <c r="H235" s="7"/>
    </row>
    <row r="236" spans="1:8">
      <c r="A236" s="7"/>
      <c r="B236" s="7"/>
      <c r="C236" s="7"/>
      <c r="D236" s="7"/>
      <c r="E236" s="7"/>
      <c r="F236" s="7"/>
      <c r="G236" s="7"/>
      <c r="H236" s="7"/>
    </row>
    <row r="237" spans="1:8">
      <c r="A237" s="7"/>
      <c r="B237" s="7"/>
      <c r="C237" s="7"/>
      <c r="D237" s="7"/>
      <c r="E237" s="7"/>
      <c r="F237" s="7"/>
      <c r="G237" s="7"/>
      <c r="H237" s="7"/>
    </row>
    <row r="238" spans="1:8">
      <c r="A238" s="7"/>
      <c r="B238" s="7"/>
      <c r="C238" s="7"/>
      <c r="D238" s="7"/>
      <c r="E238" s="7"/>
      <c r="F238" s="7"/>
      <c r="G238" s="7"/>
      <c r="H238" s="7"/>
    </row>
    <row r="239" spans="1:8">
      <c r="A239" s="7"/>
      <c r="B239" s="7"/>
      <c r="C239" s="7"/>
      <c r="D239" s="7"/>
      <c r="E239" s="7"/>
      <c r="F239" s="7"/>
      <c r="G239" s="7"/>
      <c r="H239" s="7"/>
    </row>
    <row r="240" spans="1:8">
      <c r="A240" s="7"/>
      <c r="B240" s="7"/>
      <c r="C240" s="7"/>
      <c r="D240" s="7"/>
      <c r="E240" s="7"/>
      <c r="F240" s="7"/>
      <c r="G240" s="7"/>
      <c r="H240" s="7"/>
    </row>
    <row r="241" spans="1:8">
      <c r="A241" s="7"/>
      <c r="B241" s="7"/>
      <c r="C241" s="7"/>
      <c r="D241" s="7"/>
      <c r="E241" s="7"/>
      <c r="F241" s="7"/>
      <c r="G241" s="7"/>
      <c r="H241" s="7"/>
    </row>
    <row r="242" spans="1:8">
      <c r="A242" s="7"/>
      <c r="B242" s="7"/>
      <c r="C242" s="7"/>
      <c r="D242" s="7"/>
      <c r="E242" s="7"/>
      <c r="F242" s="7"/>
      <c r="G242" s="7"/>
      <c r="H242" s="7"/>
    </row>
    <row r="243" spans="1:8">
      <c r="A243" s="7"/>
      <c r="B243" s="7"/>
      <c r="C243" s="7"/>
      <c r="D243" s="7"/>
      <c r="E243" s="7"/>
      <c r="F243" s="7"/>
      <c r="G243" s="7"/>
      <c r="H243" s="7"/>
    </row>
    <row r="244" spans="1:8">
      <c r="A244" s="7"/>
      <c r="B244" s="7"/>
      <c r="C244" s="7"/>
      <c r="D244" s="7"/>
      <c r="E244" s="7"/>
      <c r="F244" s="7"/>
      <c r="G244" s="7"/>
      <c r="H244" s="7"/>
    </row>
    <row r="245" spans="1:8">
      <c r="A245" s="7"/>
      <c r="B245" s="7"/>
      <c r="C245" s="7"/>
      <c r="D245" s="7"/>
      <c r="E245" s="7"/>
      <c r="F245" s="7"/>
      <c r="G245" s="7"/>
      <c r="H245" s="7"/>
    </row>
    <row r="246" spans="1:8">
      <c r="A246" s="7"/>
      <c r="B246" s="7"/>
      <c r="C246" s="7"/>
      <c r="D246" s="7"/>
      <c r="E246" s="7"/>
      <c r="F246" s="7"/>
      <c r="G246" s="7"/>
      <c r="H246" s="7"/>
    </row>
    <row r="247" spans="1:8">
      <c r="A247" s="7"/>
      <c r="B247" s="7"/>
      <c r="C247" s="7"/>
      <c r="D247" s="7"/>
      <c r="E247" s="7"/>
      <c r="F247" s="7"/>
      <c r="G247" s="7"/>
      <c r="H247" s="7"/>
    </row>
    <row r="248" spans="1:8">
      <c r="A248" s="7"/>
      <c r="B248" s="7"/>
      <c r="C248" s="7"/>
      <c r="D248" s="7"/>
      <c r="E248" s="7"/>
      <c r="F248" s="7"/>
      <c r="G248" s="7"/>
      <c r="H248" s="7"/>
    </row>
    <row r="249" spans="1:8">
      <c r="A249" s="7"/>
      <c r="B249" s="7"/>
      <c r="C249" s="7"/>
      <c r="D249" s="7"/>
      <c r="E249" s="7"/>
      <c r="F249" s="7"/>
      <c r="G249" s="7"/>
      <c r="H249" s="7"/>
    </row>
    <row r="250" spans="1:8">
      <c r="A250" s="7"/>
      <c r="B250" s="7"/>
      <c r="C250" s="7"/>
      <c r="D250" s="7"/>
      <c r="E250" s="7"/>
      <c r="F250" s="7"/>
      <c r="G250" s="7"/>
      <c r="H250" s="7"/>
    </row>
    <row r="251" spans="1:8">
      <c r="A251" s="7"/>
      <c r="B251" s="7"/>
      <c r="C251" s="7"/>
      <c r="D251" s="7"/>
      <c r="E251" s="7"/>
      <c r="F251" s="7"/>
      <c r="G251" s="7"/>
      <c r="H251" s="7"/>
    </row>
    <row r="252" spans="1:8">
      <c r="A252" s="7"/>
      <c r="B252" s="7"/>
      <c r="C252" s="7"/>
      <c r="D252" s="7"/>
      <c r="E252" s="7"/>
      <c r="F252" s="7"/>
      <c r="G252" s="7"/>
      <c r="H252" s="7"/>
    </row>
    <row r="253" spans="1:8">
      <c r="A253" s="7"/>
      <c r="B253" s="7"/>
      <c r="C253" s="7"/>
      <c r="D253" s="7"/>
      <c r="E253" s="7"/>
      <c r="F253" s="7"/>
      <c r="G253" s="7"/>
      <c r="H253" s="7"/>
    </row>
    <row r="254" spans="1:8">
      <c r="A254" s="7"/>
      <c r="B254" s="7"/>
      <c r="C254" s="7"/>
      <c r="D254" s="7"/>
      <c r="E254" s="7"/>
      <c r="F254" s="7"/>
      <c r="G254" s="7"/>
      <c r="H254" s="7"/>
    </row>
    <row r="255" spans="1:8">
      <c r="A255" s="7"/>
      <c r="B255" s="7"/>
      <c r="C255" s="7"/>
      <c r="D255" s="7"/>
      <c r="E255" s="7"/>
      <c r="F255" s="7"/>
      <c r="G255" s="7"/>
      <c r="H255" s="7"/>
    </row>
    <row r="256" spans="1:8">
      <c r="A256" s="7"/>
      <c r="B256" s="7"/>
      <c r="C256" s="7"/>
      <c r="D256" s="7"/>
      <c r="E256" s="7"/>
      <c r="F256" s="7"/>
      <c r="G256" s="7"/>
      <c r="H256" s="7"/>
    </row>
    <row r="257" spans="1:8">
      <c r="A257" s="7"/>
      <c r="B257" s="7"/>
      <c r="C257" s="7"/>
      <c r="D257" s="7"/>
      <c r="E257" s="7"/>
      <c r="F257" s="7"/>
      <c r="G257" s="7"/>
      <c r="H257" s="7"/>
    </row>
    <row r="258" spans="1:8">
      <c r="A258" s="7"/>
      <c r="B258" s="7"/>
      <c r="C258" s="7"/>
      <c r="D258" s="7"/>
      <c r="E258" s="7"/>
      <c r="F258" s="7"/>
      <c r="G258" s="7"/>
      <c r="H258" s="7"/>
    </row>
    <row r="259" spans="1:8">
      <c r="A259" s="7"/>
      <c r="B259" s="7"/>
      <c r="C259" s="7"/>
      <c r="D259" s="7"/>
      <c r="E259" s="7"/>
      <c r="F259" s="7"/>
      <c r="G259" s="7"/>
      <c r="H259" s="7"/>
    </row>
    <row r="260" spans="1:8">
      <c r="A260" s="7"/>
      <c r="B260" s="7"/>
      <c r="C260" s="7"/>
      <c r="D260" s="7"/>
      <c r="E260" s="7"/>
      <c r="F260" s="7"/>
      <c r="G260" s="7"/>
      <c r="H260" s="7"/>
    </row>
    <row r="261" spans="1:8">
      <c r="A261" s="7"/>
      <c r="B261" s="7"/>
      <c r="C261" s="7"/>
      <c r="D261" s="7"/>
      <c r="E261" s="7"/>
      <c r="F261" s="7"/>
      <c r="G261" s="7"/>
      <c r="H261" s="7"/>
    </row>
    <row r="262" spans="1:8">
      <c r="A262" s="7"/>
      <c r="B262" s="7"/>
      <c r="C262" s="7"/>
      <c r="D262" s="7"/>
      <c r="E262" s="7"/>
      <c r="F262" s="7"/>
      <c r="G262" s="7"/>
      <c r="H262" s="7"/>
    </row>
    <row r="263" spans="1:8">
      <c r="A263" s="7"/>
      <c r="B263" s="7"/>
      <c r="C263" s="7"/>
      <c r="D263" s="7"/>
      <c r="E263" s="7"/>
      <c r="F263" s="7"/>
      <c r="G263" s="7"/>
      <c r="H263" s="7"/>
    </row>
    <row r="264" spans="1:8">
      <c r="A264" s="7"/>
      <c r="B264" s="7"/>
      <c r="C264" s="7"/>
      <c r="D264" s="7"/>
      <c r="E264" s="7"/>
      <c r="F264" s="7"/>
      <c r="G264" s="7"/>
      <c r="H264" s="7"/>
    </row>
    <row r="265" spans="1:8">
      <c r="A265" s="7"/>
      <c r="B265" s="7"/>
      <c r="C265" s="7"/>
      <c r="D265" s="7"/>
      <c r="E265" s="7"/>
      <c r="F265" s="7"/>
      <c r="G265" s="7"/>
      <c r="H265" s="7"/>
    </row>
    <row r="266" spans="1:8">
      <c r="A266" s="7"/>
      <c r="B266" s="7"/>
      <c r="C266" s="7"/>
      <c r="D266" s="7"/>
      <c r="E266" s="7"/>
      <c r="F266" s="7"/>
      <c r="G266" s="7"/>
      <c r="H266" s="7"/>
    </row>
    <row r="267" spans="1:8">
      <c r="A267" s="7"/>
      <c r="B267" s="7"/>
      <c r="C267" s="7"/>
      <c r="D267" s="7"/>
      <c r="E267" s="7"/>
      <c r="F267" s="7"/>
      <c r="G267" s="7"/>
      <c r="H267" s="7"/>
    </row>
    <row r="268" spans="1:8">
      <c r="A268" s="7"/>
      <c r="B268" s="7"/>
      <c r="C268" s="7"/>
      <c r="D268" s="7"/>
      <c r="E268" s="7"/>
      <c r="F268" s="7"/>
      <c r="G268" s="7"/>
      <c r="H268" s="7"/>
    </row>
    <row r="269" spans="1:8">
      <c r="A269" s="7"/>
      <c r="B269" s="7"/>
      <c r="C269" s="7"/>
      <c r="D269" s="7"/>
      <c r="E269" s="7"/>
      <c r="F269" s="7"/>
      <c r="G269" s="7"/>
      <c r="H269" s="7"/>
    </row>
    <row r="270" spans="1:8">
      <c r="A270" s="7"/>
      <c r="B270" s="7"/>
      <c r="C270" s="7"/>
      <c r="D270" s="7"/>
      <c r="E270" s="7"/>
      <c r="F270" s="7"/>
      <c r="G270" s="7"/>
      <c r="H270" s="7"/>
    </row>
    <row r="271" spans="1:8">
      <c r="A271" s="7"/>
      <c r="B271" s="7"/>
      <c r="C271" s="7"/>
      <c r="D271" s="7"/>
      <c r="E271" s="7"/>
      <c r="F271" s="7"/>
      <c r="G271" s="7"/>
      <c r="H271" s="7"/>
    </row>
    <row r="272" spans="1:8">
      <c r="A272" s="7"/>
      <c r="B272" s="7"/>
      <c r="C272" s="7"/>
      <c r="D272" s="7"/>
      <c r="E272" s="7"/>
      <c r="F272" s="7"/>
      <c r="G272" s="7"/>
      <c r="H272" s="7"/>
    </row>
    <row r="273" spans="1:8">
      <c r="A273" s="7"/>
      <c r="B273" s="7"/>
      <c r="C273" s="7"/>
      <c r="D273" s="7"/>
      <c r="E273" s="7"/>
      <c r="F273" s="7"/>
      <c r="G273" s="7"/>
      <c r="H273" s="7"/>
    </row>
    <row r="274" spans="1:8">
      <c r="A274" s="7"/>
      <c r="B274" s="7"/>
      <c r="C274" s="7"/>
      <c r="D274" s="7"/>
      <c r="E274" s="7"/>
      <c r="F274" s="7"/>
      <c r="G274" s="7"/>
      <c r="H274" s="7"/>
    </row>
    <row r="275" spans="1:8">
      <c r="A275" s="7"/>
      <c r="B275" s="7"/>
      <c r="C275" s="7"/>
      <c r="D275" s="7"/>
      <c r="E275" s="7"/>
      <c r="F275" s="7"/>
      <c r="G275" s="7"/>
      <c r="H275" s="7"/>
    </row>
    <row r="276" spans="1:8">
      <c r="A276" s="7"/>
      <c r="B276" s="7"/>
      <c r="C276" s="7"/>
      <c r="D276" s="7"/>
      <c r="E276" s="7"/>
      <c r="F276" s="7"/>
      <c r="G276" s="7"/>
      <c r="H276" s="7"/>
    </row>
    <row r="277" spans="1:8">
      <c r="A277" s="7"/>
      <c r="B277" s="7"/>
      <c r="C277" s="7"/>
      <c r="D277" s="7"/>
      <c r="E277" s="7"/>
      <c r="F277" s="7"/>
      <c r="G277" s="7"/>
      <c r="H277" s="7"/>
    </row>
    <row r="278" spans="1:8">
      <c r="A278" s="7"/>
      <c r="B278" s="7"/>
      <c r="C278" s="7"/>
      <c r="D278" s="7"/>
      <c r="E278" s="7"/>
      <c r="F278" s="7"/>
      <c r="G278" s="7"/>
      <c r="H278" s="7"/>
    </row>
    <row r="279" spans="1:8">
      <c r="A279" s="7"/>
      <c r="B279" s="7"/>
      <c r="C279" s="7"/>
      <c r="D279" s="7"/>
      <c r="E279" s="7"/>
      <c r="F279" s="7"/>
      <c r="G279" s="7"/>
      <c r="H279" s="7"/>
    </row>
    <row r="280" spans="1:8">
      <c r="A280" s="7"/>
      <c r="B280" s="7"/>
      <c r="C280" s="7"/>
      <c r="D280" s="7"/>
      <c r="E280" s="7"/>
      <c r="F280" s="7"/>
      <c r="G280" s="7"/>
      <c r="H280" s="7"/>
    </row>
    <row r="281" spans="1:8">
      <c r="A281" s="7"/>
      <c r="B281" s="7"/>
      <c r="C281" s="7"/>
      <c r="D281" s="7"/>
      <c r="E281" s="7"/>
      <c r="F281" s="7"/>
      <c r="G281" s="7"/>
      <c r="H281" s="7"/>
    </row>
    <row r="282" spans="1:8">
      <c r="A282" s="7"/>
      <c r="B282" s="7"/>
      <c r="C282" s="7"/>
      <c r="D282" s="7"/>
      <c r="E282" s="7"/>
      <c r="F282" s="7"/>
      <c r="G282" s="7"/>
      <c r="H282" s="7"/>
    </row>
    <row r="283" spans="1:8">
      <c r="A283" s="7"/>
      <c r="B283" s="7"/>
      <c r="C283" s="7"/>
      <c r="D283" s="7"/>
      <c r="E283" s="7"/>
      <c r="F283" s="7"/>
      <c r="G283" s="7"/>
      <c r="H283" s="7"/>
    </row>
    <row r="284" spans="1:8">
      <c r="A284" s="7"/>
      <c r="B284" s="7"/>
      <c r="C284" s="7"/>
      <c r="D284" s="7"/>
      <c r="E284" s="7"/>
      <c r="F284" s="7"/>
      <c r="G284" s="7"/>
      <c r="H284" s="7"/>
    </row>
    <row r="285" spans="1:8">
      <c r="A285" s="7"/>
      <c r="B285" s="7"/>
      <c r="C285" s="7"/>
      <c r="D285" s="7"/>
      <c r="E285" s="7"/>
      <c r="F285" s="7"/>
      <c r="G285" s="7"/>
      <c r="H285" s="7"/>
    </row>
    <row r="286" spans="1:8">
      <c r="A286" s="7"/>
      <c r="B286" s="7"/>
      <c r="C286" s="7"/>
      <c r="D286" s="7"/>
      <c r="E286" s="7"/>
      <c r="F286" s="7"/>
      <c r="G286" s="7"/>
      <c r="H286" s="7"/>
    </row>
    <row r="287" spans="1:8">
      <c r="A287" s="7"/>
      <c r="B287" s="7"/>
      <c r="C287" s="7"/>
      <c r="D287" s="7"/>
      <c r="E287" s="7"/>
      <c r="F287" s="7"/>
      <c r="G287" s="7"/>
      <c r="H287" s="7"/>
    </row>
    <row r="288" spans="1:8">
      <c r="A288" s="7"/>
      <c r="B288" s="7"/>
      <c r="C288" s="7"/>
      <c r="D288" s="7"/>
      <c r="E288" s="7"/>
      <c r="F288" s="7"/>
      <c r="G288" s="7"/>
      <c r="H288" s="7"/>
    </row>
    <row r="289" spans="1:8">
      <c r="A289" s="7"/>
      <c r="B289" s="7"/>
      <c r="C289" s="7"/>
      <c r="D289" s="7"/>
      <c r="E289" s="7"/>
      <c r="F289" s="7"/>
      <c r="G289" s="7"/>
      <c r="H289" s="7"/>
    </row>
    <row r="290" spans="1:8">
      <c r="A290" s="7"/>
      <c r="B290" s="7"/>
      <c r="C290" s="7"/>
      <c r="D290" s="7"/>
      <c r="E290" s="7"/>
      <c r="F290" s="7"/>
      <c r="G290" s="7"/>
      <c r="H290" s="7"/>
    </row>
    <row r="291" spans="1:8">
      <c r="A291" s="7"/>
      <c r="B291" s="7"/>
      <c r="C291" s="7"/>
      <c r="D291" s="7"/>
      <c r="E291" s="7"/>
      <c r="F291" s="7"/>
      <c r="G291" s="7"/>
      <c r="H291" s="7"/>
    </row>
    <row r="292" spans="1:8">
      <c r="A292" s="7"/>
      <c r="B292" s="7"/>
      <c r="C292" s="7"/>
      <c r="D292" s="7"/>
      <c r="E292" s="7"/>
      <c r="F292" s="7"/>
      <c r="G292" s="7"/>
      <c r="H292" s="7"/>
    </row>
    <row r="293" spans="1:8">
      <c r="A293" s="7"/>
      <c r="B293" s="7"/>
      <c r="C293" s="7"/>
      <c r="D293" s="7"/>
      <c r="E293" s="7"/>
      <c r="F293" s="7"/>
      <c r="G293" s="7"/>
      <c r="H293" s="7"/>
    </row>
    <row r="294" spans="1:8">
      <c r="A294" s="7"/>
      <c r="B294" s="7"/>
      <c r="C294" s="7"/>
      <c r="D294" s="7"/>
      <c r="E294" s="7"/>
      <c r="F294" s="7"/>
      <c r="G294" s="7"/>
      <c r="H294" s="7"/>
    </row>
    <row r="295" spans="1:8">
      <c r="A295" s="7"/>
      <c r="B295" s="7"/>
      <c r="C295" s="7"/>
      <c r="D295" s="7"/>
      <c r="E295" s="7"/>
      <c r="F295" s="7"/>
      <c r="G295" s="7"/>
      <c r="H295" s="7"/>
    </row>
    <row r="296" spans="1:8">
      <c r="A296" s="7"/>
      <c r="B296" s="7"/>
      <c r="C296" s="7"/>
      <c r="D296" s="7"/>
      <c r="E296" s="7"/>
      <c r="F296" s="7"/>
      <c r="G296" s="7"/>
      <c r="H296" s="7"/>
    </row>
    <row r="297" spans="1:8">
      <c r="A297" s="7"/>
      <c r="B297" s="7"/>
      <c r="C297" s="7"/>
      <c r="D297" s="7"/>
      <c r="E297" s="7"/>
      <c r="F297" s="7"/>
      <c r="G297" s="7"/>
      <c r="H297" s="7"/>
    </row>
    <row r="298" spans="1:8">
      <c r="A298" s="7"/>
      <c r="B298" s="7"/>
      <c r="C298" s="7"/>
      <c r="D298" s="7"/>
      <c r="E298" s="7"/>
      <c r="F298" s="7"/>
      <c r="G298" s="7"/>
      <c r="H298" s="7"/>
    </row>
    <row r="299" spans="1:8">
      <c r="A299" s="7"/>
      <c r="B299" s="7"/>
      <c r="C299" s="7"/>
      <c r="D299" s="7"/>
      <c r="E299" s="7"/>
      <c r="F299" s="7"/>
      <c r="G299" s="7"/>
      <c r="H299" s="7"/>
    </row>
    <row r="300" spans="1:8">
      <c r="A300" s="7"/>
      <c r="B300" s="7"/>
      <c r="C300" s="7"/>
      <c r="D300" s="7"/>
      <c r="E300" s="7"/>
      <c r="F300" s="7"/>
      <c r="G300" s="7"/>
      <c r="H300" s="7"/>
    </row>
    <row r="301" spans="1:8">
      <c r="A301" s="7"/>
      <c r="B301" s="7"/>
      <c r="C301" s="7"/>
      <c r="D301" s="7"/>
      <c r="E301" s="7"/>
      <c r="F301" s="7"/>
      <c r="G301" s="7"/>
      <c r="H301" s="7"/>
    </row>
    <row r="302" spans="1:8">
      <c r="A302" s="7"/>
      <c r="B302" s="7"/>
      <c r="C302" s="7"/>
      <c r="D302" s="7"/>
      <c r="E302" s="7"/>
      <c r="F302" s="7"/>
      <c r="G302" s="7"/>
      <c r="H302" s="7"/>
    </row>
    <row r="303" spans="1:8">
      <c r="A303" s="7"/>
      <c r="B303" s="7"/>
      <c r="C303" s="7"/>
      <c r="D303" s="7"/>
      <c r="E303" s="7"/>
      <c r="F303" s="7"/>
      <c r="G303" s="7"/>
      <c r="H303" s="7"/>
    </row>
    <row r="304" spans="1:8">
      <c r="A304" s="7"/>
      <c r="B304" s="7"/>
      <c r="C304" s="7"/>
      <c r="D304" s="7"/>
      <c r="E304" s="7"/>
      <c r="F304" s="7"/>
      <c r="G304" s="7"/>
      <c r="H304" s="7"/>
    </row>
    <row r="305" spans="1:8">
      <c r="A305" s="7"/>
      <c r="B305" s="7"/>
      <c r="C305" s="7"/>
      <c r="D305" s="7"/>
      <c r="E305" s="7"/>
      <c r="F305" s="7"/>
      <c r="G305" s="7"/>
      <c r="H305" s="7"/>
    </row>
    <row r="306" spans="1:8">
      <c r="A306" s="7"/>
      <c r="B306" s="7"/>
      <c r="C306" s="7"/>
      <c r="D306" s="7"/>
      <c r="E306" s="7"/>
      <c r="F306" s="7"/>
      <c r="G306" s="7"/>
      <c r="H306" s="7"/>
    </row>
  </sheetData>
  <mergeCells count="2">
    <mergeCell ref="A2:H2"/>
    <mergeCell ref="B4:C4"/>
  </mergeCells>
  <pageMargins left="0.7" right="0.7" top="0.75" bottom="0.75" header="0.3" footer="0.3"/>
  <pageSetup orientation="portrait"/>
  <extLst>
    <ext xmlns:x14="http://schemas.microsoft.com/office/spreadsheetml/2009/9/main" uri="{CCE6A557-97BC-4b89-ADB6-D9C93CAAB3DF}">
      <x14:dataValidations xmlns:xm="http://schemas.microsoft.com/office/excel/2006/main" count="3">
        <x14:dataValidation type="list" allowBlank="1" showInputMessage="1" showErrorMessage="1">
          <x14:formula1>
            <xm:f>LISTAS!$D$3:$D$48</xm:f>
          </x14:formula1>
          <xm:sqref>B4:C4</xm:sqref>
        </x14:dataValidation>
        <x14:dataValidation type="list" allowBlank="1" showInputMessage="1" showErrorMessage="1">
          <x14:formula1>
            <xm:f>LISTAS!$F$3:$F$4</xm:f>
          </x14:formula1>
          <xm:sqref>C7:C306</xm:sqref>
        </x14:dataValidation>
        <x14:dataValidation type="list" allowBlank="1" showInputMessage="1" showErrorMessage="1">
          <x14:formula1>
            <xm:f>LISTAS!$B$3:$B$14</xm:f>
          </x14:formula1>
          <xm:sqref>A7:A306</xm:sqref>
        </x14:dataValidation>
      </x14:dataValidations>
    </ex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12"/>
  <sheetViews>
    <sheetView topLeftCell="A109" zoomScale="110" zoomScaleNormal="110" zoomScalePageLayoutView="110" workbookViewId="0">
      <selection activeCell="E113" sqref="E113"/>
    </sheetView>
  </sheetViews>
  <sheetFormatPr baseColWidth="10" defaultRowHeight="13" x14ac:dyDescent="0"/>
  <cols>
    <col min="1" max="1" width="12.83203125" style="6" customWidth="1"/>
    <col min="2" max="2" width="16.83203125" style="6" customWidth="1"/>
    <col min="3" max="3" width="23.5" style="6" customWidth="1"/>
    <col min="4" max="4" width="17.6640625" style="6" customWidth="1"/>
    <col min="5" max="5" width="35" style="6" customWidth="1"/>
    <col min="6" max="6" width="30.6640625" style="6" customWidth="1"/>
    <col min="7" max="7" width="10.83203125" style="6" bestFit="1" customWidth="1"/>
    <col min="8" max="8" width="10.1640625" style="6" bestFit="1" customWidth="1"/>
    <col min="9" max="9" width="22" style="6" customWidth="1"/>
    <col min="10" max="16384" width="10.83203125" style="6"/>
  </cols>
  <sheetData>
    <row r="2" spans="1:8" ht="17">
      <c r="A2" s="26" t="s">
        <v>71</v>
      </c>
      <c r="B2" s="26"/>
      <c r="C2" s="26"/>
      <c r="D2" s="26"/>
      <c r="E2" s="26"/>
      <c r="F2" s="26"/>
      <c r="G2" s="26"/>
      <c r="H2" s="26"/>
    </row>
    <row r="3" spans="1:8" ht="17">
      <c r="A3" s="4"/>
      <c r="B3" s="4"/>
      <c r="C3" s="4"/>
      <c r="D3" s="4"/>
      <c r="E3" s="4"/>
      <c r="F3" s="4"/>
      <c r="G3" s="4"/>
      <c r="H3" s="4"/>
    </row>
    <row r="4" spans="1:8" ht="17">
      <c r="A4" s="2" t="s">
        <v>0</v>
      </c>
      <c r="B4" s="27" t="s">
        <v>28</v>
      </c>
      <c r="C4" s="28"/>
      <c r="D4" s="4"/>
      <c r="E4" s="4"/>
      <c r="F4" s="4"/>
      <c r="G4" s="4"/>
      <c r="H4" s="4"/>
    </row>
    <row r="6" spans="1:8" ht="26">
      <c r="A6" s="2" t="s">
        <v>3</v>
      </c>
      <c r="B6" s="2" t="s">
        <v>4</v>
      </c>
      <c r="C6" s="2" t="s">
        <v>5</v>
      </c>
      <c r="D6" s="2" t="s">
        <v>1</v>
      </c>
      <c r="E6" s="2" t="s">
        <v>2</v>
      </c>
      <c r="F6" s="2" t="s">
        <v>7</v>
      </c>
      <c r="G6" s="2" t="s">
        <v>68</v>
      </c>
      <c r="H6" s="3" t="s">
        <v>6</v>
      </c>
    </row>
    <row r="7" spans="1:8" s="9" customFormat="1" ht="53" customHeight="1">
      <c r="A7" s="8" t="s">
        <v>8</v>
      </c>
      <c r="B7" s="8">
        <v>17</v>
      </c>
      <c r="C7" s="8" t="s">
        <v>66</v>
      </c>
      <c r="D7" s="8" t="s">
        <v>274</v>
      </c>
      <c r="E7" s="8" t="s">
        <v>78</v>
      </c>
      <c r="F7" s="8" t="s">
        <v>1073</v>
      </c>
      <c r="G7" s="8">
        <v>1</v>
      </c>
      <c r="H7" s="8">
        <v>50</v>
      </c>
    </row>
    <row r="8" spans="1:8" s="9" customFormat="1" ht="53" customHeight="1">
      <c r="A8" s="8" t="s">
        <v>8</v>
      </c>
      <c r="B8" s="8">
        <v>3</v>
      </c>
      <c r="C8" s="8" t="s">
        <v>67</v>
      </c>
      <c r="D8" s="8" t="s">
        <v>80</v>
      </c>
      <c r="E8" s="32" t="s">
        <v>81</v>
      </c>
      <c r="F8" s="15" t="s">
        <v>1070</v>
      </c>
      <c r="G8" s="8">
        <v>1</v>
      </c>
      <c r="H8" s="8">
        <v>22</v>
      </c>
    </row>
    <row r="9" spans="1:8" s="9" customFormat="1" ht="53" customHeight="1">
      <c r="A9" s="8" t="s">
        <v>9</v>
      </c>
      <c r="B9" s="8" t="s">
        <v>83</v>
      </c>
      <c r="C9" s="8" t="s">
        <v>66</v>
      </c>
      <c r="D9" s="8" t="s">
        <v>274</v>
      </c>
      <c r="E9" s="8" t="s">
        <v>82</v>
      </c>
      <c r="F9" s="8" t="s">
        <v>1073</v>
      </c>
      <c r="G9" s="8">
        <v>2</v>
      </c>
      <c r="H9" s="8">
        <v>40</v>
      </c>
    </row>
    <row r="10" spans="1:8" s="9" customFormat="1" ht="53" customHeight="1">
      <c r="A10" s="8" t="s">
        <v>9</v>
      </c>
      <c r="B10" s="8">
        <v>7</v>
      </c>
      <c r="C10" s="8" t="s">
        <v>67</v>
      </c>
      <c r="D10" s="8" t="s">
        <v>80</v>
      </c>
      <c r="E10" s="8" t="s">
        <v>81</v>
      </c>
      <c r="F10" s="15" t="s">
        <v>1070</v>
      </c>
      <c r="G10" s="8">
        <v>1</v>
      </c>
      <c r="H10" s="8">
        <v>24</v>
      </c>
    </row>
    <row r="11" spans="1:8" s="9" customFormat="1" ht="53" customHeight="1">
      <c r="A11" s="8" t="s">
        <v>10</v>
      </c>
      <c r="B11" s="8">
        <v>12</v>
      </c>
      <c r="C11" s="8" t="s">
        <v>66</v>
      </c>
      <c r="D11" s="8" t="s">
        <v>89</v>
      </c>
      <c r="E11" s="8" t="s">
        <v>86</v>
      </c>
      <c r="F11" s="8" t="s">
        <v>1005</v>
      </c>
      <c r="G11" s="8">
        <v>1</v>
      </c>
      <c r="H11" s="8">
        <v>84</v>
      </c>
    </row>
    <row r="12" spans="1:8" s="9" customFormat="1" ht="53" customHeight="1">
      <c r="A12" s="8" t="s">
        <v>10</v>
      </c>
      <c r="B12" s="8">
        <v>8</v>
      </c>
      <c r="C12" s="8" t="s">
        <v>66</v>
      </c>
      <c r="D12" s="8" t="s">
        <v>274</v>
      </c>
      <c r="E12" s="8" t="s">
        <v>87</v>
      </c>
      <c r="F12" s="8" t="s">
        <v>1073</v>
      </c>
      <c r="G12" s="8">
        <v>1</v>
      </c>
      <c r="H12" s="8">
        <v>103</v>
      </c>
    </row>
    <row r="13" spans="1:8" s="9" customFormat="1" ht="53" customHeight="1">
      <c r="A13" s="8" t="s">
        <v>10</v>
      </c>
      <c r="B13" s="8">
        <v>13</v>
      </c>
      <c r="C13" s="8" t="s">
        <v>66</v>
      </c>
      <c r="D13" s="8" t="s">
        <v>274</v>
      </c>
      <c r="E13" s="8" t="s">
        <v>88</v>
      </c>
      <c r="F13" s="8" t="s">
        <v>1073</v>
      </c>
      <c r="G13" s="8">
        <v>1</v>
      </c>
      <c r="H13" s="8">
        <v>44</v>
      </c>
    </row>
    <row r="14" spans="1:8" s="9" customFormat="1" ht="53" customHeight="1">
      <c r="A14" s="8" t="s">
        <v>10</v>
      </c>
      <c r="B14" s="8">
        <v>14</v>
      </c>
      <c r="C14" s="8" t="s">
        <v>66</v>
      </c>
      <c r="D14" s="8" t="s">
        <v>274</v>
      </c>
      <c r="E14" s="8" t="s">
        <v>312</v>
      </c>
      <c r="F14" s="8" t="s">
        <v>1073</v>
      </c>
      <c r="G14" s="8">
        <v>1</v>
      </c>
      <c r="H14" s="8">
        <v>10</v>
      </c>
    </row>
    <row r="15" spans="1:8" s="9" customFormat="1" ht="53" customHeight="1">
      <c r="A15" s="8" t="s">
        <v>10</v>
      </c>
      <c r="B15" s="8">
        <v>6</v>
      </c>
      <c r="C15" s="8" t="s">
        <v>67</v>
      </c>
      <c r="D15" s="8" t="s">
        <v>80</v>
      </c>
      <c r="E15" s="8" t="s">
        <v>81</v>
      </c>
      <c r="F15" s="15" t="s">
        <v>1070</v>
      </c>
      <c r="G15" s="8">
        <v>1</v>
      </c>
      <c r="H15" s="8">
        <v>22</v>
      </c>
    </row>
    <row r="16" spans="1:8" s="9" customFormat="1" ht="53" customHeight="1">
      <c r="A16" s="8" t="s">
        <v>11</v>
      </c>
      <c r="B16" s="8" t="s">
        <v>91</v>
      </c>
      <c r="C16" s="8" t="s">
        <v>66</v>
      </c>
      <c r="D16" s="8" t="s">
        <v>70</v>
      </c>
      <c r="E16" s="8" t="s">
        <v>90</v>
      </c>
      <c r="F16" s="15" t="s">
        <v>1070</v>
      </c>
      <c r="G16" s="8">
        <v>2</v>
      </c>
      <c r="H16" s="8">
        <v>95</v>
      </c>
    </row>
    <row r="17" spans="1:8" s="9" customFormat="1" ht="53" customHeight="1">
      <c r="A17" s="8" t="s">
        <v>11</v>
      </c>
      <c r="B17" s="8">
        <v>27</v>
      </c>
      <c r="C17" s="8" t="s">
        <v>66</v>
      </c>
      <c r="D17" s="8" t="s">
        <v>89</v>
      </c>
      <c r="E17" s="8" t="s">
        <v>92</v>
      </c>
      <c r="F17" s="8" t="s">
        <v>1006</v>
      </c>
      <c r="G17" s="8">
        <v>1</v>
      </c>
      <c r="H17" s="8">
        <v>74</v>
      </c>
    </row>
    <row r="18" spans="1:8" s="9" customFormat="1" ht="53" customHeight="1">
      <c r="A18" s="8" t="s">
        <v>11</v>
      </c>
      <c r="B18" s="8">
        <v>25</v>
      </c>
      <c r="C18" s="8" t="s">
        <v>66</v>
      </c>
      <c r="D18" s="8" t="s">
        <v>274</v>
      </c>
      <c r="E18" s="8" t="s">
        <v>1075</v>
      </c>
      <c r="F18" s="8" t="s">
        <v>1073</v>
      </c>
      <c r="G18" s="8">
        <v>1</v>
      </c>
      <c r="H18" s="8">
        <v>64</v>
      </c>
    </row>
    <row r="19" spans="1:8" s="9" customFormat="1" ht="53" customHeight="1">
      <c r="A19" s="8" t="s">
        <v>11</v>
      </c>
      <c r="B19" s="8">
        <v>27</v>
      </c>
      <c r="C19" s="8" t="s">
        <v>66</v>
      </c>
      <c r="D19" s="8" t="s">
        <v>274</v>
      </c>
      <c r="E19" s="8" t="s">
        <v>1076</v>
      </c>
      <c r="F19" s="8" t="s">
        <v>1073</v>
      </c>
      <c r="G19" s="8">
        <v>1</v>
      </c>
      <c r="H19" s="8">
        <v>54</v>
      </c>
    </row>
    <row r="20" spans="1:8" s="9" customFormat="1" ht="53" customHeight="1">
      <c r="A20" s="8" t="s">
        <v>11</v>
      </c>
      <c r="B20" s="8">
        <v>10</v>
      </c>
      <c r="C20" s="8" t="s">
        <v>67</v>
      </c>
      <c r="D20" s="8" t="s">
        <v>80</v>
      </c>
      <c r="E20" s="8" t="s">
        <v>81</v>
      </c>
      <c r="F20" s="8" t="s">
        <v>79</v>
      </c>
      <c r="G20" s="8">
        <v>1</v>
      </c>
      <c r="H20" s="8">
        <v>21</v>
      </c>
    </row>
    <row r="21" spans="1:8" s="9" customFormat="1" ht="53" customHeight="1">
      <c r="A21" s="8" t="s">
        <v>11</v>
      </c>
      <c r="B21" s="8">
        <v>27</v>
      </c>
      <c r="C21" s="8" t="s">
        <v>67</v>
      </c>
      <c r="D21" s="8" t="s">
        <v>95</v>
      </c>
      <c r="E21" s="8" t="s">
        <v>93</v>
      </c>
      <c r="F21" s="8" t="s">
        <v>94</v>
      </c>
      <c r="G21" s="8">
        <v>1</v>
      </c>
      <c r="H21" s="8">
        <v>0</v>
      </c>
    </row>
    <row r="22" spans="1:8" s="9" customFormat="1" ht="53" customHeight="1">
      <c r="A22" s="8" t="s">
        <v>11</v>
      </c>
      <c r="B22" s="8">
        <v>3</v>
      </c>
      <c r="C22" s="8" t="s">
        <v>66</v>
      </c>
      <c r="D22" s="8" t="s">
        <v>106</v>
      </c>
      <c r="E22" s="8" t="s">
        <v>96</v>
      </c>
      <c r="F22" s="8" t="s">
        <v>1007</v>
      </c>
      <c r="G22" s="8">
        <v>1</v>
      </c>
      <c r="H22" s="8">
        <v>26</v>
      </c>
    </row>
    <row r="23" spans="1:8" s="9" customFormat="1" ht="53" customHeight="1">
      <c r="A23" s="8" t="s">
        <v>11</v>
      </c>
      <c r="B23" s="8">
        <v>8</v>
      </c>
      <c r="C23" s="8" t="s">
        <v>66</v>
      </c>
      <c r="D23" s="8" t="s">
        <v>84</v>
      </c>
      <c r="E23" s="8" t="s">
        <v>97</v>
      </c>
      <c r="F23" s="8" t="s">
        <v>1008</v>
      </c>
      <c r="G23" s="8">
        <v>1</v>
      </c>
      <c r="H23" s="8">
        <v>40</v>
      </c>
    </row>
    <row r="24" spans="1:8" s="9" customFormat="1" ht="53" customHeight="1">
      <c r="A24" s="8" t="s">
        <v>11</v>
      </c>
      <c r="B24" s="8">
        <v>9</v>
      </c>
      <c r="C24" s="8" t="s">
        <v>66</v>
      </c>
      <c r="D24" s="8" t="s">
        <v>107</v>
      </c>
      <c r="E24" s="8" t="s">
        <v>98</v>
      </c>
      <c r="F24" s="8" t="s">
        <v>1009</v>
      </c>
      <c r="G24" s="8">
        <v>1</v>
      </c>
      <c r="H24" s="8">
        <v>46</v>
      </c>
    </row>
    <row r="25" spans="1:8" s="9" customFormat="1" ht="53" customHeight="1">
      <c r="A25" s="8" t="s">
        <v>11</v>
      </c>
      <c r="B25" s="8">
        <v>11</v>
      </c>
      <c r="C25" s="8" t="s">
        <v>66</v>
      </c>
      <c r="D25" s="8" t="s">
        <v>108</v>
      </c>
      <c r="E25" s="8" t="s">
        <v>99</v>
      </c>
      <c r="F25" s="8" t="s">
        <v>1010</v>
      </c>
      <c r="G25" s="8">
        <v>1</v>
      </c>
      <c r="H25" s="8">
        <v>25</v>
      </c>
    </row>
    <row r="26" spans="1:8" s="9" customFormat="1" ht="53" customHeight="1">
      <c r="A26" s="8" t="s">
        <v>11</v>
      </c>
      <c r="B26" s="8">
        <v>16</v>
      </c>
      <c r="C26" s="8" t="s">
        <v>66</v>
      </c>
      <c r="D26" s="8" t="s">
        <v>107</v>
      </c>
      <c r="E26" s="8" t="s">
        <v>100</v>
      </c>
      <c r="F26" s="8" t="s">
        <v>1011</v>
      </c>
      <c r="G26" s="8">
        <v>1</v>
      </c>
      <c r="H26" s="8">
        <v>59</v>
      </c>
    </row>
    <row r="27" spans="1:8" s="9" customFormat="1" ht="53" customHeight="1">
      <c r="A27" s="8" t="s">
        <v>11</v>
      </c>
      <c r="B27" s="8">
        <v>17</v>
      </c>
      <c r="C27" s="8" t="s">
        <v>66</v>
      </c>
      <c r="D27" s="8" t="s">
        <v>107</v>
      </c>
      <c r="E27" s="8" t="s">
        <v>101</v>
      </c>
      <c r="F27" s="8" t="s">
        <v>1012</v>
      </c>
      <c r="G27" s="8">
        <v>1</v>
      </c>
      <c r="H27" s="8">
        <v>42</v>
      </c>
    </row>
    <row r="28" spans="1:8" s="9" customFormat="1" ht="53" customHeight="1">
      <c r="A28" s="8" t="s">
        <v>11</v>
      </c>
      <c r="B28" s="8">
        <v>18</v>
      </c>
      <c r="C28" s="8" t="s">
        <v>66</v>
      </c>
      <c r="D28" s="8" t="s">
        <v>107</v>
      </c>
      <c r="E28" s="8" t="s">
        <v>102</v>
      </c>
      <c r="F28" s="8" t="s">
        <v>1013</v>
      </c>
      <c r="G28" s="8">
        <v>1</v>
      </c>
      <c r="H28" s="8">
        <v>45</v>
      </c>
    </row>
    <row r="29" spans="1:8" s="9" customFormat="1" ht="53" customHeight="1">
      <c r="A29" s="8" t="s">
        <v>11</v>
      </c>
      <c r="B29" s="8">
        <v>18</v>
      </c>
      <c r="C29" s="8" t="s">
        <v>67</v>
      </c>
      <c r="D29" s="8" t="s">
        <v>109</v>
      </c>
      <c r="E29" s="8" t="s">
        <v>103</v>
      </c>
      <c r="F29" s="15" t="s">
        <v>1070</v>
      </c>
      <c r="G29" s="8">
        <v>1</v>
      </c>
      <c r="H29" s="8">
        <v>5</v>
      </c>
    </row>
    <row r="30" spans="1:8" s="9" customFormat="1" ht="53" customHeight="1">
      <c r="A30" s="8" t="s">
        <v>11</v>
      </c>
      <c r="B30" s="8">
        <v>23</v>
      </c>
      <c r="C30" s="8" t="s">
        <v>66</v>
      </c>
      <c r="D30" s="8" t="s">
        <v>106</v>
      </c>
      <c r="E30" s="8" t="s">
        <v>104</v>
      </c>
      <c r="F30" s="8" t="s">
        <v>1014</v>
      </c>
      <c r="G30" s="8">
        <v>1</v>
      </c>
      <c r="H30" s="8">
        <v>31</v>
      </c>
    </row>
    <row r="31" spans="1:8" s="9" customFormat="1" ht="53" customHeight="1">
      <c r="A31" s="8" t="s">
        <v>11</v>
      </c>
      <c r="B31" s="8">
        <v>30</v>
      </c>
      <c r="C31" s="8" t="s">
        <v>66</v>
      </c>
      <c r="D31" s="8" t="s">
        <v>107</v>
      </c>
      <c r="E31" s="8" t="s">
        <v>105</v>
      </c>
      <c r="F31" s="8" t="s">
        <v>1015</v>
      </c>
      <c r="G31" s="8">
        <v>1</v>
      </c>
      <c r="H31" s="8">
        <v>74</v>
      </c>
    </row>
    <row r="32" spans="1:8" s="9" customFormat="1" ht="53" customHeight="1">
      <c r="A32" s="8" t="s">
        <v>11</v>
      </c>
      <c r="B32" s="8">
        <v>3</v>
      </c>
      <c r="C32" s="8" t="s">
        <v>66</v>
      </c>
      <c r="D32" s="8" t="s">
        <v>274</v>
      </c>
      <c r="E32" s="8" t="s">
        <v>124</v>
      </c>
      <c r="F32" s="8" t="s">
        <v>1073</v>
      </c>
      <c r="G32" s="8">
        <v>1</v>
      </c>
      <c r="H32" s="8">
        <v>26</v>
      </c>
    </row>
    <row r="33" spans="1:8" s="9" customFormat="1" ht="53" customHeight="1">
      <c r="A33" s="8" t="s">
        <v>123</v>
      </c>
      <c r="B33" s="8">
        <v>3</v>
      </c>
      <c r="C33" s="8" t="s">
        <v>66</v>
      </c>
      <c r="D33" s="8" t="s">
        <v>106</v>
      </c>
      <c r="E33" s="8" t="s">
        <v>96</v>
      </c>
      <c r="F33" s="8" t="s">
        <v>1007</v>
      </c>
      <c r="G33" s="8">
        <v>1</v>
      </c>
      <c r="H33" s="8">
        <v>26</v>
      </c>
    </row>
    <row r="34" spans="1:8" s="9" customFormat="1" ht="53" customHeight="1">
      <c r="A34" s="8" t="s">
        <v>123</v>
      </c>
      <c r="B34" s="8">
        <v>8</v>
      </c>
      <c r="C34" s="8" t="s">
        <v>66</v>
      </c>
      <c r="D34" s="8" t="s">
        <v>84</v>
      </c>
      <c r="E34" s="8" t="s">
        <v>97</v>
      </c>
      <c r="F34" s="8" t="s">
        <v>1016</v>
      </c>
      <c r="G34" s="8">
        <v>1</v>
      </c>
      <c r="H34" s="8">
        <v>40</v>
      </c>
    </row>
    <row r="35" spans="1:8" s="9" customFormat="1" ht="53" customHeight="1">
      <c r="A35" s="8" t="s">
        <v>123</v>
      </c>
      <c r="B35" s="8">
        <v>9</v>
      </c>
      <c r="C35" s="8" t="s">
        <v>66</v>
      </c>
      <c r="D35" s="8" t="s">
        <v>107</v>
      </c>
      <c r="E35" s="8" t="s">
        <v>98</v>
      </c>
      <c r="F35" s="8" t="s">
        <v>1017</v>
      </c>
      <c r="G35" s="8">
        <v>1</v>
      </c>
      <c r="H35" s="8">
        <v>46</v>
      </c>
    </row>
    <row r="36" spans="1:8" s="9" customFormat="1" ht="53" customHeight="1">
      <c r="A36" s="8" t="s">
        <v>123</v>
      </c>
      <c r="B36" s="8">
        <v>11</v>
      </c>
      <c r="C36" s="8" t="s">
        <v>66</v>
      </c>
      <c r="D36" s="8" t="s">
        <v>108</v>
      </c>
      <c r="E36" s="8" t="s">
        <v>99</v>
      </c>
      <c r="F36" s="8" t="s">
        <v>1002</v>
      </c>
      <c r="G36" s="8">
        <v>1</v>
      </c>
      <c r="H36" s="8">
        <v>25</v>
      </c>
    </row>
    <row r="37" spans="1:8" s="9" customFormat="1" ht="53" customHeight="1">
      <c r="A37" s="8" t="s">
        <v>123</v>
      </c>
      <c r="B37" s="8">
        <v>16</v>
      </c>
      <c r="C37" s="8" t="s">
        <v>66</v>
      </c>
      <c r="D37" s="8" t="s">
        <v>107</v>
      </c>
      <c r="E37" s="8" t="s">
        <v>100</v>
      </c>
      <c r="F37" s="8" t="s">
        <v>1011</v>
      </c>
      <c r="G37" s="8">
        <v>1</v>
      </c>
      <c r="H37" s="8">
        <v>59</v>
      </c>
    </row>
    <row r="38" spans="1:8" s="9" customFormat="1" ht="53" customHeight="1">
      <c r="A38" s="8" t="s">
        <v>123</v>
      </c>
      <c r="B38" s="8">
        <v>17</v>
      </c>
      <c r="C38" s="8" t="s">
        <v>66</v>
      </c>
      <c r="D38" s="8" t="s">
        <v>107</v>
      </c>
      <c r="E38" s="8" t="s">
        <v>101</v>
      </c>
      <c r="F38" s="8" t="s">
        <v>1018</v>
      </c>
      <c r="G38" s="8">
        <v>1</v>
      </c>
      <c r="H38" s="8">
        <v>42</v>
      </c>
    </row>
    <row r="39" spans="1:8" s="9" customFormat="1" ht="53" customHeight="1">
      <c r="A39" s="8" t="s">
        <v>123</v>
      </c>
      <c r="B39" s="8">
        <v>18</v>
      </c>
      <c r="C39" s="8" t="s">
        <v>66</v>
      </c>
      <c r="D39" s="8" t="s">
        <v>107</v>
      </c>
      <c r="E39" s="8" t="s">
        <v>102</v>
      </c>
      <c r="F39" s="8" t="s">
        <v>1019</v>
      </c>
      <c r="G39" s="8">
        <v>1</v>
      </c>
      <c r="H39" s="8">
        <v>45</v>
      </c>
    </row>
    <row r="40" spans="1:8" s="9" customFormat="1" ht="53" customHeight="1">
      <c r="A40" s="8" t="s">
        <v>123</v>
      </c>
      <c r="B40" s="8">
        <v>18</v>
      </c>
      <c r="C40" s="8" t="s">
        <v>67</v>
      </c>
      <c r="D40" s="8" t="s">
        <v>109</v>
      </c>
      <c r="E40" s="8" t="s">
        <v>103</v>
      </c>
      <c r="F40" s="15" t="s">
        <v>1070</v>
      </c>
      <c r="G40" s="8">
        <v>1</v>
      </c>
      <c r="H40" s="8">
        <v>5</v>
      </c>
    </row>
    <row r="41" spans="1:8" s="9" customFormat="1" ht="53" customHeight="1">
      <c r="A41" s="8" t="s">
        <v>123</v>
      </c>
      <c r="B41" s="8">
        <v>23</v>
      </c>
      <c r="C41" s="8" t="s">
        <v>66</v>
      </c>
      <c r="D41" s="8" t="s">
        <v>106</v>
      </c>
      <c r="E41" s="8" t="s">
        <v>104</v>
      </c>
      <c r="F41" s="8" t="s">
        <v>1020</v>
      </c>
      <c r="G41" s="8">
        <v>1</v>
      </c>
      <c r="H41" s="8">
        <v>31</v>
      </c>
    </row>
    <row r="42" spans="1:8" s="9" customFormat="1" ht="53" customHeight="1">
      <c r="A42" s="8" t="s">
        <v>123</v>
      </c>
      <c r="B42" s="8">
        <v>30</v>
      </c>
      <c r="C42" s="8" t="s">
        <v>66</v>
      </c>
      <c r="D42" s="8" t="s">
        <v>107</v>
      </c>
      <c r="E42" s="8" t="s">
        <v>105</v>
      </c>
      <c r="F42" s="8" t="s">
        <v>1021</v>
      </c>
      <c r="G42" s="8">
        <v>1</v>
      </c>
      <c r="H42" s="8">
        <v>74</v>
      </c>
    </row>
    <row r="43" spans="1:8" s="9" customFormat="1" ht="53" customHeight="1">
      <c r="A43" s="8" t="s">
        <v>123</v>
      </c>
      <c r="B43" s="8">
        <v>3</v>
      </c>
      <c r="C43" s="8" t="s">
        <v>66</v>
      </c>
      <c r="D43" s="8" t="s">
        <v>274</v>
      </c>
      <c r="E43" s="8" t="s">
        <v>124</v>
      </c>
      <c r="F43" s="8" t="s">
        <v>1073</v>
      </c>
      <c r="G43" s="8">
        <v>1</v>
      </c>
      <c r="H43" s="8">
        <v>26</v>
      </c>
    </row>
    <row r="44" spans="1:8" s="9" customFormat="1" ht="53" customHeight="1">
      <c r="A44" s="8" t="s">
        <v>13</v>
      </c>
      <c r="B44" s="8">
        <v>6</v>
      </c>
      <c r="C44" s="8" t="s">
        <v>66</v>
      </c>
      <c r="D44" s="8" t="s">
        <v>106</v>
      </c>
      <c r="E44" s="8" t="s">
        <v>110</v>
      </c>
      <c r="F44" s="8" t="s">
        <v>1022</v>
      </c>
      <c r="G44" s="8">
        <v>1</v>
      </c>
      <c r="H44" s="8">
        <v>37</v>
      </c>
    </row>
    <row r="45" spans="1:8" s="9" customFormat="1" ht="53" customHeight="1">
      <c r="A45" s="8" t="s">
        <v>13</v>
      </c>
      <c r="B45" s="8">
        <v>5</v>
      </c>
      <c r="C45" s="8" t="s">
        <v>66</v>
      </c>
      <c r="D45" s="8" t="s">
        <v>84</v>
      </c>
      <c r="E45" s="8" t="s">
        <v>111</v>
      </c>
      <c r="F45" s="8" t="s">
        <v>1016</v>
      </c>
      <c r="G45" s="8">
        <v>1</v>
      </c>
      <c r="H45" s="8">
        <v>200</v>
      </c>
    </row>
    <row r="46" spans="1:8" s="9" customFormat="1" ht="53" customHeight="1">
      <c r="A46" s="8" t="s">
        <v>13</v>
      </c>
      <c r="B46" s="8" t="s">
        <v>115</v>
      </c>
      <c r="C46" s="8" t="s">
        <v>66</v>
      </c>
      <c r="D46" s="8" t="s">
        <v>95</v>
      </c>
      <c r="E46" s="8" t="s">
        <v>112</v>
      </c>
      <c r="F46" s="8" t="s">
        <v>1023</v>
      </c>
      <c r="G46" s="8">
        <v>2</v>
      </c>
      <c r="H46" s="8">
        <f>98+98</f>
        <v>196</v>
      </c>
    </row>
    <row r="47" spans="1:8" s="9" customFormat="1" ht="53" customHeight="1">
      <c r="A47" s="8" t="s">
        <v>13</v>
      </c>
      <c r="B47" s="8">
        <v>28</v>
      </c>
      <c r="C47" s="8" t="s">
        <v>66</v>
      </c>
      <c r="D47" s="8" t="s">
        <v>107</v>
      </c>
      <c r="E47" s="8" t="s">
        <v>113</v>
      </c>
      <c r="F47" s="8" t="s">
        <v>1024</v>
      </c>
      <c r="G47" s="8">
        <v>1</v>
      </c>
      <c r="H47" s="8">
        <f>16+27</f>
        <v>43</v>
      </c>
    </row>
    <row r="48" spans="1:8" s="9" customFormat="1" ht="53" customHeight="1">
      <c r="A48" s="8" t="s">
        <v>13</v>
      </c>
      <c r="B48" s="8" t="s">
        <v>116</v>
      </c>
      <c r="C48" s="8" t="s">
        <v>66</v>
      </c>
      <c r="D48" s="8" t="s">
        <v>95</v>
      </c>
      <c r="E48" s="8" t="s">
        <v>114</v>
      </c>
      <c r="F48" s="8" t="s">
        <v>1025</v>
      </c>
      <c r="G48" s="8">
        <v>2</v>
      </c>
      <c r="H48" s="8">
        <f>87+83</f>
        <v>170</v>
      </c>
    </row>
    <row r="49" spans="1:8" s="9" customFormat="1" ht="53" customHeight="1">
      <c r="A49" s="8" t="s">
        <v>13</v>
      </c>
      <c r="B49" s="8" t="s">
        <v>121</v>
      </c>
      <c r="C49" s="8" t="s">
        <v>66</v>
      </c>
      <c r="D49" s="8" t="s">
        <v>274</v>
      </c>
      <c r="E49" s="8" t="s">
        <v>118</v>
      </c>
      <c r="F49" s="8" t="s">
        <v>1073</v>
      </c>
      <c r="G49" s="8">
        <v>3</v>
      </c>
      <c r="H49" s="8">
        <f>17+19+51</f>
        <v>87</v>
      </c>
    </row>
    <row r="50" spans="1:8" s="9" customFormat="1" ht="53" customHeight="1">
      <c r="A50" s="8" t="s">
        <v>13</v>
      </c>
      <c r="B50" s="8" t="s">
        <v>122</v>
      </c>
      <c r="C50" s="8" t="s">
        <v>66</v>
      </c>
      <c r="D50" s="8" t="s">
        <v>95</v>
      </c>
      <c r="E50" s="8" t="s">
        <v>119</v>
      </c>
      <c r="F50" s="8" t="s">
        <v>1026</v>
      </c>
      <c r="G50" s="8">
        <v>5</v>
      </c>
      <c r="H50" s="8">
        <f>19+24+21+20+22</f>
        <v>106</v>
      </c>
    </row>
    <row r="51" spans="1:8" s="9" customFormat="1" ht="53" customHeight="1">
      <c r="A51" s="8" t="s">
        <v>13</v>
      </c>
      <c r="B51" s="8">
        <v>26</v>
      </c>
      <c r="C51" s="8" t="s">
        <v>66</v>
      </c>
      <c r="D51" s="8" t="s">
        <v>274</v>
      </c>
      <c r="E51" s="8" t="s">
        <v>120</v>
      </c>
      <c r="F51" s="8" t="s">
        <v>1073</v>
      </c>
      <c r="G51" s="8">
        <v>1</v>
      </c>
      <c r="H51" s="8">
        <v>80</v>
      </c>
    </row>
    <row r="52" spans="1:8" s="9" customFormat="1" ht="53" customHeight="1">
      <c r="A52" s="8" t="s">
        <v>15</v>
      </c>
      <c r="B52" s="8" t="s">
        <v>138</v>
      </c>
      <c r="C52" s="8" t="s">
        <v>66</v>
      </c>
      <c r="D52" s="8" t="s">
        <v>95</v>
      </c>
      <c r="E52" s="8" t="s">
        <v>125</v>
      </c>
      <c r="F52" s="8" t="s">
        <v>1027</v>
      </c>
      <c r="G52" s="8">
        <v>2</v>
      </c>
      <c r="H52" s="8">
        <f>77+70</f>
        <v>147</v>
      </c>
    </row>
    <row r="53" spans="1:8" s="9" customFormat="1" ht="53" customHeight="1">
      <c r="A53" s="8" t="s">
        <v>15</v>
      </c>
      <c r="B53" s="8" t="s">
        <v>139</v>
      </c>
      <c r="C53" s="8" t="s">
        <v>66</v>
      </c>
      <c r="D53" s="8" t="s">
        <v>95</v>
      </c>
      <c r="E53" s="8" t="s">
        <v>126</v>
      </c>
      <c r="F53" s="8" t="s">
        <v>1028</v>
      </c>
      <c r="G53" s="8">
        <v>2</v>
      </c>
      <c r="H53" s="8">
        <f>78+72</f>
        <v>150</v>
      </c>
    </row>
    <row r="54" spans="1:8" s="9" customFormat="1" ht="53" customHeight="1">
      <c r="A54" s="8" t="s">
        <v>15</v>
      </c>
      <c r="B54" s="8">
        <v>8</v>
      </c>
      <c r="C54" s="8" t="s">
        <v>66</v>
      </c>
      <c r="D54" s="8" t="s">
        <v>107</v>
      </c>
      <c r="E54" s="8" t="s">
        <v>127</v>
      </c>
      <c r="F54" s="8" t="s">
        <v>1029</v>
      </c>
      <c r="G54" s="8">
        <v>1</v>
      </c>
      <c r="H54" s="8">
        <v>77</v>
      </c>
    </row>
    <row r="55" spans="1:8" s="9" customFormat="1" ht="53" customHeight="1">
      <c r="A55" s="8" t="s">
        <v>15</v>
      </c>
      <c r="B55" s="8">
        <v>14</v>
      </c>
      <c r="C55" s="8" t="s">
        <v>66</v>
      </c>
      <c r="D55" s="8" t="s">
        <v>107</v>
      </c>
      <c r="E55" s="8" t="s">
        <v>128</v>
      </c>
      <c r="F55" s="8" t="s">
        <v>976</v>
      </c>
      <c r="G55" s="8">
        <v>1</v>
      </c>
      <c r="H55" s="8">
        <v>89</v>
      </c>
    </row>
    <row r="56" spans="1:8" s="9" customFormat="1" ht="53" customHeight="1">
      <c r="A56" s="8" t="s">
        <v>15</v>
      </c>
      <c r="B56" s="8" t="s">
        <v>140</v>
      </c>
      <c r="C56" s="8" t="s">
        <v>66</v>
      </c>
      <c r="D56" s="8" t="s">
        <v>95</v>
      </c>
      <c r="E56" s="8" t="s">
        <v>129</v>
      </c>
      <c r="F56" s="8" t="s">
        <v>1030</v>
      </c>
      <c r="G56" s="8">
        <v>2</v>
      </c>
      <c r="H56" s="8">
        <f>77+69</f>
        <v>146</v>
      </c>
    </row>
    <row r="57" spans="1:8" s="9" customFormat="1" ht="53" customHeight="1">
      <c r="A57" s="8" t="s">
        <v>15</v>
      </c>
      <c r="B57" s="8" t="s">
        <v>141</v>
      </c>
      <c r="C57" s="8" t="s">
        <v>66</v>
      </c>
      <c r="D57" s="8" t="s">
        <v>95</v>
      </c>
      <c r="E57" s="8" t="s">
        <v>130</v>
      </c>
      <c r="F57" s="8" t="s">
        <v>1031</v>
      </c>
      <c r="G57" s="8">
        <v>2</v>
      </c>
      <c r="H57" s="8">
        <f>71+63</f>
        <v>134</v>
      </c>
    </row>
    <row r="58" spans="1:8" s="9" customFormat="1" ht="53" customHeight="1">
      <c r="A58" s="8" t="s">
        <v>15</v>
      </c>
      <c r="B58" s="8">
        <v>25</v>
      </c>
      <c r="C58" s="8" t="s">
        <v>66</v>
      </c>
      <c r="D58" s="8" t="s">
        <v>107</v>
      </c>
      <c r="E58" s="8" t="s">
        <v>131</v>
      </c>
      <c r="F58" s="8" t="s">
        <v>1032</v>
      </c>
      <c r="G58" s="8">
        <v>1</v>
      </c>
      <c r="H58" s="8">
        <v>49</v>
      </c>
    </row>
    <row r="59" spans="1:8" s="9" customFormat="1" ht="53" customHeight="1">
      <c r="A59" s="8" t="s">
        <v>15</v>
      </c>
      <c r="B59" s="8">
        <v>27</v>
      </c>
      <c r="C59" s="8" t="s">
        <v>66</v>
      </c>
      <c r="D59" s="8" t="s">
        <v>107</v>
      </c>
      <c r="E59" s="8" t="s">
        <v>132</v>
      </c>
      <c r="F59" s="8" t="s">
        <v>1033</v>
      </c>
      <c r="G59" s="8">
        <v>1</v>
      </c>
      <c r="H59" s="8">
        <v>49</v>
      </c>
    </row>
    <row r="60" spans="1:8" s="9" customFormat="1" ht="53" customHeight="1">
      <c r="A60" s="8" t="s">
        <v>15</v>
      </c>
      <c r="B60" s="8">
        <v>28</v>
      </c>
      <c r="C60" s="8" t="s">
        <v>66</v>
      </c>
      <c r="D60" s="8" t="s">
        <v>133</v>
      </c>
      <c r="E60" s="8" t="s">
        <v>134</v>
      </c>
      <c r="F60" s="8" t="s">
        <v>1034</v>
      </c>
      <c r="G60" s="8">
        <v>1</v>
      </c>
      <c r="H60" s="8">
        <v>20</v>
      </c>
    </row>
    <row r="61" spans="1:8" s="9" customFormat="1" ht="53" customHeight="1">
      <c r="A61" s="8" t="s">
        <v>15</v>
      </c>
      <c r="B61" s="8">
        <v>28</v>
      </c>
      <c r="C61" s="8" t="s">
        <v>67</v>
      </c>
      <c r="D61" s="8" t="s">
        <v>109</v>
      </c>
      <c r="E61" s="8" t="s">
        <v>135</v>
      </c>
      <c r="F61" s="8" t="s">
        <v>1035</v>
      </c>
      <c r="G61" s="8">
        <v>1</v>
      </c>
      <c r="H61" s="8">
        <v>27</v>
      </c>
    </row>
    <row r="62" spans="1:8" s="9" customFormat="1" ht="53" customHeight="1">
      <c r="A62" s="8" t="s">
        <v>15</v>
      </c>
      <c r="B62" s="8" t="s">
        <v>142</v>
      </c>
      <c r="C62" s="8" t="s">
        <v>66</v>
      </c>
      <c r="D62" s="8" t="s">
        <v>95</v>
      </c>
      <c r="E62" s="8" t="s">
        <v>136</v>
      </c>
      <c r="F62" s="8" t="s">
        <v>1036</v>
      </c>
      <c r="G62" s="8">
        <v>2</v>
      </c>
      <c r="H62" s="8">
        <f>63+50</f>
        <v>113</v>
      </c>
    </row>
    <row r="63" spans="1:8" s="9" customFormat="1" ht="53" customHeight="1">
      <c r="A63" s="8" t="s">
        <v>15</v>
      </c>
      <c r="B63" s="8" t="s">
        <v>143</v>
      </c>
      <c r="C63" s="8" t="s">
        <v>66</v>
      </c>
      <c r="D63" s="8" t="s">
        <v>274</v>
      </c>
      <c r="E63" s="8" t="s">
        <v>313</v>
      </c>
      <c r="F63" s="8" t="s">
        <v>1073</v>
      </c>
      <c r="G63" s="8">
        <v>2</v>
      </c>
      <c r="H63" s="8">
        <v>30</v>
      </c>
    </row>
    <row r="64" spans="1:8" s="9" customFormat="1" ht="53" customHeight="1">
      <c r="A64" s="8" t="s">
        <v>151</v>
      </c>
      <c r="B64" s="8" t="s">
        <v>138</v>
      </c>
      <c r="C64" s="8" t="s">
        <v>66</v>
      </c>
      <c r="D64" s="8" t="s">
        <v>95</v>
      </c>
      <c r="E64" s="8" t="s">
        <v>144</v>
      </c>
      <c r="F64" s="8" t="s">
        <v>1019</v>
      </c>
      <c r="G64" s="8">
        <v>2</v>
      </c>
      <c r="H64" s="8">
        <f>84+85</f>
        <v>169</v>
      </c>
    </row>
    <row r="65" spans="1:8" s="9" customFormat="1" ht="53" customHeight="1">
      <c r="A65" s="8" t="s">
        <v>151</v>
      </c>
      <c r="B65" s="8" t="s">
        <v>150</v>
      </c>
      <c r="C65" s="8" t="s">
        <v>66</v>
      </c>
      <c r="D65" s="8" t="s">
        <v>95</v>
      </c>
      <c r="E65" s="8" t="s">
        <v>145</v>
      </c>
      <c r="F65" s="8" t="s">
        <v>1037</v>
      </c>
      <c r="G65" s="8">
        <v>2</v>
      </c>
      <c r="H65" s="8">
        <f>83+93</f>
        <v>176</v>
      </c>
    </row>
    <row r="66" spans="1:8" s="9" customFormat="1" ht="53" customHeight="1">
      <c r="A66" s="8" t="s">
        <v>151</v>
      </c>
      <c r="B66" s="8">
        <v>10</v>
      </c>
      <c r="C66" s="8" t="s">
        <v>66</v>
      </c>
      <c r="D66" s="8" t="s">
        <v>146</v>
      </c>
      <c r="E66" s="8" t="s">
        <v>147</v>
      </c>
      <c r="F66" s="8" t="s">
        <v>1038</v>
      </c>
      <c r="G66" s="8">
        <v>1</v>
      </c>
      <c r="H66" s="8">
        <v>22</v>
      </c>
    </row>
    <row r="67" spans="1:8" s="9" customFormat="1" ht="53" customHeight="1">
      <c r="A67" s="8" t="s">
        <v>151</v>
      </c>
      <c r="B67" s="8">
        <v>11</v>
      </c>
      <c r="C67" s="8" t="s">
        <v>66</v>
      </c>
      <c r="D67" s="8" t="s">
        <v>107</v>
      </c>
      <c r="E67" s="8" t="s">
        <v>148</v>
      </c>
      <c r="F67" s="8" t="s">
        <v>1039</v>
      </c>
      <c r="G67" s="8">
        <v>1</v>
      </c>
      <c r="H67" s="8">
        <v>48</v>
      </c>
    </row>
    <row r="68" spans="1:8" s="9" customFormat="1" ht="53" customHeight="1">
      <c r="A68" s="8" t="s">
        <v>151</v>
      </c>
      <c r="B68" s="8">
        <v>13</v>
      </c>
      <c r="C68" s="8" t="s">
        <v>66</v>
      </c>
      <c r="D68" s="8" t="s">
        <v>146</v>
      </c>
      <c r="E68" s="8" t="s">
        <v>149</v>
      </c>
      <c r="F68" s="8" t="s">
        <v>1040</v>
      </c>
      <c r="G68" s="8">
        <v>1</v>
      </c>
      <c r="H68" s="8">
        <v>24</v>
      </c>
    </row>
    <row r="69" spans="1:8" s="9" customFormat="1" ht="53" customHeight="1">
      <c r="A69" s="8" t="s">
        <v>151</v>
      </c>
      <c r="B69" s="8" t="s">
        <v>152</v>
      </c>
      <c r="C69" s="8" t="s">
        <v>66</v>
      </c>
      <c r="D69" s="8" t="s">
        <v>274</v>
      </c>
      <c r="E69" s="8" t="s">
        <v>313</v>
      </c>
      <c r="F69" s="8" t="s">
        <v>1073</v>
      </c>
      <c r="G69" s="8">
        <v>4</v>
      </c>
      <c r="H69" s="8">
        <f>22+21+22+19</f>
        <v>84</v>
      </c>
    </row>
    <row r="70" spans="1:8" s="9" customFormat="1" ht="53" customHeight="1">
      <c r="A70" s="8" t="s">
        <v>167</v>
      </c>
      <c r="B70" s="8">
        <v>1</v>
      </c>
      <c r="C70" s="8" t="s">
        <v>66</v>
      </c>
      <c r="D70" s="8" t="s">
        <v>95</v>
      </c>
      <c r="E70" s="8" t="s">
        <v>153</v>
      </c>
      <c r="F70" s="8" t="s">
        <v>1041</v>
      </c>
      <c r="G70" s="8">
        <v>1</v>
      </c>
      <c r="H70" s="8">
        <v>61</v>
      </c>
    </row>
    <row r="71" spans="1:8" s="9" customFormat="1" ht="53" customHeight="1">
      <c r="A71" s="8" t="s">
        <v>167</v>
      </c>
      <c r="B71" s="8">
        <v>4</v>
      </c>
      <c r="C71" s="8" t="s">
        <v>66</v>
      </c>
      <c r="D71" s="8" t="s">
        <v>107</v>
      </c>
      <c r="E71" s="8" t="s">
        <v>154</v>
      </c>
      <c r="F71" s="8" t="s">
        <v>1042</v>
      </c>
      <c r="G71" s="8">
        <v>1</v>
      </c>
      <c r="H71" s="8">
        <v>66</v>
      </c>
    </row>
    <row r="72" spans="1:8" s="9" customFormat="1" ht="53" customHeight="1">
      <c r="A72" s="8" t="s">
        <v>167</v>
      </c>
      <c r="B72" s="8" t="s">
        <v>165</v>
      </c>
      <c r="C72" s="8" t="s">
        <v>66</v>
      </c>
      <c r="D72" s="8" t="s">
        <v>95</v>
      </c>
      <c r="E72" s="8" t="s">
        <v>155</v>
      </c>
      <c r="F72" s="8" t="s">
        <v>1043</v>
      </c>
      <c r="G72" s="8">
        <v>2</v>
      </c>
      <c r="H72" s="8">
        <f>61+65</f>
        <v>126</v>
      </c>
    </row>
    <row r="73" spans="1:8" s="9" customFormat="1" ht="53" customHeight="1">
      <c r="A73" s="8" t="s">
        <v>167</v>
      </c>
      <c r="B73" s="8">
        <v>8</v>
      </c>
      <c r="C73" s="8" t="s">
        <v>66</v>
      </c>
      <c r="D73" s="8" t="s">
        <v>156</v>
      </c>
      <c r="E73" s="8" t="s">
        <v>157</v>
      </c>
      <c r="F73" s="8" t="s">
        <v>1044</v>
      </c>
      <c r="G73" s="8">
        <v>1</v>
      </c>
      <c r="H73" s="8">
        <v>19</v>
      </c>
    </row>
    <row r="74" spans="1:8" s="9" customFormat="1" ht="53" customHeight="1">
      <c r="A74" s="8" t="s">
        <v>167</v>
      </c>
      <c r="B74" s="8">
        <v>12</v>
      </c>
      <c r="C74" s="8" t="s">
        <v>66</v>
      </c>
      <c r="D74" s="8" t="s">
        <v>107</v>
      </c>
      <c r="E74" s="8" t="s">
        <v>158</v>
      </c>
      <c r="F74" s="8" t="s">
        <v>563</v>
      </c>
      <c r="G74" s="8">
        <v>1</v>
      </c>
      <c r="H74" s="8">
        <v>37</v>
      </c>
    </row>
    <row r="75" spans="1:8" s="9" customFormat="1" ht="53" customHeight="1">
      <c r="A75" s="8" t="s">
        <v>167</v>
      </c>
      <c r="B75" s="8" t="s">
        <v>166</v>
      </c>
      <c r="C75" s="8" t="s">
        <v>66</v>
      </c>
      <c r="D75" s="8" t="s">
        <v>95</v>
      </c>
      <c r="E75" s="8" t="s">
        <v>159</v>
      </c>
      <c r="F75" s="8" t="s">
        <v>1033</v>
      </c>
      <c r="G75" s="8">
        <v>2</v>
      </c>
      <c r="H75" s="8">
        <f>60+55</f>
        <v>115</v>
      </c>
    </row>
    <row r="76" spans="1:8" s="9" customFormat="1" ht="53" customHeight="1">
      <c r="A76" s="8" t="s">
        <v>167</v>
      </c>
      <c r="B76" s="8">
        <v>22</v>
      </c>
      <c r="C76" s="8" t="s">
        <v>66</v>
      </c>
      <c r="D76" s="8" t="s">
        <v>107</v>
      </c>
      <c r="E76" s="8" t="s">
        <v>160</v>
      </c>
      <c r="F76" s="8" t="s">
        <v>1027</v>
      </c>
      <c r="G76" s="8">
        <v>1</v>
      </c>
      <c r="H76" s="8">
        <v>45</v>
      </c>
    </row>
    <row r="77" spans="1:8" s="9" customFormat="1" ht="53" customHeight="1">
      <c r="A77" s="8" t="s">
        <v>167</v>
      </c>
      <c r="B77" s="8">
        <v>25</v>
      </c>
      <c r="C77" s="8" t="s">
        <v>66</v>
      </c>
      <c r="D77" s="8" t="s">
        <v>108</v>
      </c>
      <c r="E77" s="8" t="s">
        <v>161</v>
      </c>
      <c r="F77" s="8" t="s">
        <v>1045</v>
      </c>
      <c r="G77" s="8">
        <v>1</v>
      </c>
      <c r="H77" s="8">
        <v>24</v>
      </c>
    </row>
    <row r="78" spans="1:8" s="9" customFormat="1" ht="53" customHeight="1">
      <c r="A78" s="8" t="s">
        <v>167</v>
      </c>
      <c r="B78" s="8">
        <v>20</v>
      </c>
      <c r="C78" s="8" t="s">
        <v>67</v>
      </c>
      <c r="D78" s="8" t="s">
        <v>109</v>
      </c>
      <c r="E78" s="8" t="s">
        <v>162</v>
      </c>
      <c r="F78" s="15" t="s">
        <v>1070</v>
      </c>
      <c r="G78" s="8">
        <v>1</v>
      </c>
      <c r="H78" s="8">
        <v>5</v>
      </c>
    </row>
    <row r="79" spans="1:8" s="9" customFormat="1" ht="53" customHeight="1">
      <c r="A79" s="8" t="s">
        <v>167</v>
      </c>
      <c r="B79" s="8">
        <v>27</v>
      </c>
      <c r="C79" s="8" t="s">
        <v>66</v>
      </c>
      <c r="D79" s="8" t="s">
        <v>107</v>
      </c>
      <c r="E79" s="8" t="s">
        <v>163</v>
      </c>
      <c r="F79" s="8" t="s">
        <v>1046</v>
      </c>
      <c r="G79" s="8">
        <v>1</v>
      </c>
      <c r="H79" s="8">
        <v>44</v>
      </c>
    </row>
    <row r="80" spans="1:8" s="9" customFormat="1" ht="53" customHeight="1">
      <c r="A80" s="8" t="s">
        <v>167</v>
      </c>
      <c r="B80" s="8">
        <v>27</v>
      </c>
      <c r="C80" s="8" t="s">
        <v>66</v>
      </c>
      <c r="D80" s="8" t="s">
        <v>95</v>
      </c>
      <c r="E80" s="8" t="s">
        <v>164</v>
      </c>
      <c r="F80" s="8" t="s">
        <v>1047</v>
      </c>
      <c r="G80" s="8">
        <v>2</v>
      </c>
      <c r="H80" s="8">
        <f>61+60</f>
        <v>121</v>
      </c>
    </row>
    <row r="81" spans="1:8" s="9" customFormat="1" ht="53" customHeight="1">
      <c r="A81" s="8" t="s">
        <v>167</v>
      </c>
      <c r="B81" s="8">
        <v>10</v>
      </c>
      <c r="C81" s="8" t="s">
        <v>66</v>
      </c>
      <c r="D81" s="8" t="s">
        <v>168</v>
      </c>
      <c r="E81" s="8" t="s">
        <v>169</v>
      </c>
      <c r="F81" s="8" t="s">
        <v>170</v>
      </c>
      <c r="G81" s="8">
        <v>1</v>
      </c>
      <c r="H81" s="8">
        <v>24</v>
      </c>
    </row>
    <row r="82" spans="1:8" s="9" customFormat="1" ht="53" customHeight="1">
      <c r="A82" s="8" t="s">
        <v>167</v>
      </c>
      <c r="B82" s="8">
        <v>19</v>
      </c>
      <c r="C82" s="8" t="s">
        <v>66</v>
      </c>
      <c r="D82" s="8" t="s">
        <v>274</v>
      </c>
      <c r="E82" s="8" t="s">
        <v>171</v>
      </c>
      <c r="F82" s="8" t="s">
        <v>1073</v>
      </c>
      <c r="G82" s="8">
        <v>1</v>
      </c>
      <c r="H82" s="8">
        <v>23</v>
      </c>
    </row>
    <row r="83" spans="1:8" s="9" customFormat="1" ht="53" customHeight="1">
      <c r="A83" s="8" t="s">
        <v>17</v>
      </c>
      <c r="B83" s="8" t="s">
        <v>188</v>
      </c>
      <c r="C83" s="8" t="s">
        <v>66</v>
      </c>
      <c r="D83" s="8" t="s">
        <v>95</v>
      </c>
      <c r="E83" s="8" t="s">
        <v>172</v>
      </c>
      <c r="F83" s="8" t="s">
        <v>1037</v>
      </c>
      <c r="G83" s="8">
        <v>2</v>
      </c>
      <c r="H83" s="8">
        <f>61+59</f>
        <v>120</v>
      </c>
    </row>
    <row r="84" spans="1:8" s="9" customFormat="1" ht="53" customHeight="1">
      <c r="A84" s="8" t="s">
        <v>17</v>
      </c>
      <c r="B84" s="8">
        <v>15</v>
      </c>
      <c r="C84" s="8" t="s">
        <v>66</v>
      </c>
      <c r="D84" s="8" t="s">
        <v>173</v>
      </c>
      <c r="E84" s="8" t="s">
        <v>191</v>
      </c>
      <c r="F84" s="15" t="s">
        <v>1070</v>
      </c>
      <c r="G84" s="8">
        <v>1</v>
      </c>
      <c r="H84" s="8">
        <v>20</v>
      </c>
    </row>
    <row r="85" spans="1:8" s="9" customFormat="1" ht="53" customHeight="1">
      <c r="A85" s="8" t="s">
        <v>17</v>
      </c>
      <c r="B85" s="8" t="s">
        <v>189</v>
      </c>
      <c r="C85" s="8" t="s">
        <v>66</v>
      </c>
      <c r="D85" s="8" t="s">
        <v>95</v>
      </c>
      <c r="E85" s="8" t="s">
        <v>174</v>
      </c>
      <c r="F85" s="8" t="s">
        <v>784</v>
      </c>
      <c r="G85" s="8">
        <v>2</v>
      </c>
      <c r="H85" s="8">
        <f>64+52</f>
        <v>116</v>
      </c>
    </row>
    <row r="86" spans="1:8" s="9" customFormat="1" ht="53" customHeight="1">
      <c r="A86" s="8" t="s">
        <v>17</v>
      </c>
      <c r="B86" s="8" t="s">
        <v>190</v>
      </c>
      <c r="C86" s="8" t="s">
        <v>66</v>
      </c>
      <c r="D86" s="8" t="s">
        <v>80</v>
      </c>
      <c r="E86" s="8" t="s">
        <v>175</v>
      </c>
      <c r="F86" s="8" t="s">
        <v>1048</v>
      </c>
      <c r="G86" s="8">
        <v>7</v>
      </c>
      <c r="H86" s="8">
        <f>41+27+28+31+31+26+31</f>
        <v>215</v>
      </c>
    </row>
    <row r="87" spans="1:8" s="9" customFormat="1" ht="53" customHeight="1">
      <c r="A87" s="8" t="s">
        <v>17</v>
      </c>
      <c r="B87" s="8">
        <v>23</v>
      </c>
      <c r="C87" s="8" t="s">
        <v>66</v>
      </c>
      <c r="D87" s="8" t="s">
        <v>176</v>
      </c>
      <c r="E87" s="8" t="s">
        <v>177</v>
      </c>
      <c r="F87" s="15" t="s">
        <v>1070</v>
      </c>
      <c r="G87" s="8">
        <v>1</v>
      </c>
      <c r="H87" s="8">
        <v>48</v>
      </c>
    </row>
    <row r="88" spans="1:8" s="9" customFormat="1" ht="53" customHeight="1">
      <c r="A88" s="8" t="s">
        <v>17</v>
      </c>
      <c r="B88" s="8">
        <v>23</v>
      </c>
      <c r="C88" s="8" t="s">
        <v>66</v>
      </c>
      <c r="D88" s="8" t="s">
        <v>107</v>
      </c>
      <c r="E88" s="8" t="s">
        <v>178</v>
      </c>
      <c r="F88" s="8" t="s">
        <v>1023</v>
      </c>
      <c r="G88" s="8">
        <v>1</v>
      </c>
      <c r="H88" s="8">
        <v>34</v>
      </c>
    </row>
    <row r="89" spans="1:8" s="9" customFormat="1" ht="53" customHeight="1">
      <c r="A89" s="8" t="s">
        <v>17</v>
      </c>
      <c r="B89" s="8">
        <v>24</v>
      </c>
      <c r="C89" s="8" t="s">
        <v>66</v>
      </c>
      <c r="D89" s="8" t="s">
        <v>107</v>
      </c>
      <c r="E89" s="8" t="s">
        <v>179</v>
      </c>
      <c r="F89" s="8" t="s">
        <v>1049</v>
      </c>
      <c r="G89" s="8">
        <v>1</v>
      </c>
      <c r="H89" s="8">
        <v>35</v>
      </c>
    </row>
    <row r="90" spans="1:8" s="9" customFormat="1" ht="53" customHeight="1">
      <c r="A90" s="8" t="s">
        <v>17</v>
      </c>
      <c r="B90" s="8">
        <v>24</v>
      </c>
      <c r="C90" s="8" t="s">
        <v>66</v>
      </c>
      <c r="D90" s="8" t="s">
        <v>180</v>
      </c>
      <c r="E90" s="8" t="s">
        <v>181</v>
      </c>
      <c r="F90" s="15" t="s">
        <v>1070</v>
      </c>
      <c r="G90" s="8">
        <v>1</v>
      </c>
      <c r="H90" s="8">
        <v>60</v>
      </c>
    </row>
    <row r="91" spans="1:8" s="9" customFormat="1" ht="53" customHeight="1">
      <c r="A91" s="8" t="s">
        <v>17</v>
      </c>
      <c r="B91" s="8">
        <v>25</v>
      </c>
      <c r="C91" s="8" t="s">
        <v>66</v>
      </c>
      <c r="D91" s="8" t="s">
        <v>182</v>
      </c>
      <c r="E91" s="8" t="s">
        <v>183</v>
      </c>
      <c r="F91" s="15" t="s">
        <v>1070</v>
      </c>
      <c r="G91" s="8">
        <v>1</v>
      </c>
      <c r="H91" s="8">
        <v>30</v>
      </c>
    </row>
    <row r="92" spans="1:8" s="9" customFormat="1" ht="53" customHeight="1">
      <c r="A92" s="8" t="s">
        <v>17</v>
      </c>
      <c r="B92" s="8">
        <v>26</v>
      </c>
      <c r="C92" s="8" t="s">
        <v>66</v>
      </c>
      <c r="D92" s="8" t="s">
        <v>184</v>
      </c>
      <c r="E92" s="8" t="s">
        <v>184</v>
      </c>
      <c r="F92" s="15" t="s">
        <v>1070</v>
      </c>
      <c r="G92" s="8">
        <v>1</v>
      </c>
      <c r="H92" s="8">
        <v>25</v>
      </c>
    </row>
    <row r="93" spans="1:8" s="9" customFormat="1" ht="53" customHeight="1">
      <c r="A93" s="8" t="s">
        <v>17</v>
      </c>
      <c r="B93" s="8">
        <v>26</v>
      </c>
      <c r="C93" s="8" t="s">
        <v>66</v>
      </c>
      <c r="D93" s="8" t="s">
        <v>95</v>
      </c>
      <c r="E93" s="8" t="s">
        <v>185</v>
      </c>
      <c r="F93" s="8" t="s">
        <v>192</v>
      </c>
      <c r="G93" s="8">
        <v>1</v>
      </c>
      <c r="H93" s="8">
        <v>62</v>
      </c>
    </row>
    <row r="94" spans="1:8" s="9" customFormat="1" ht="53" customHeight="1">
      <c r="A94" s="8" t="s">
        <v>17</v>
      </c>
      <c r="B94" s="8">
        <v>27</v>
      </c>
      <c r="C94" s="8" t="s">
        <v>66</v>
      </c>
      <c r="D94" s="8" t="s">
        <v>107</v>
      </c>
      <c r="E94" s="8" t="s">
        <v>186</v>
      </c>
      <c r="F94" s="8" t="s">
        <v>1050</v>
      </c>
      <c r="G94" s="8">
        <v>1</v>
      </c>
      <c r="H94" s="8">
        <v>40</v>
      </c>
    </row>
    <row r="95" spans="1:8" s="9" customFormat="1" ht="53" customHeight="1">
      <c r="A95" s="8" t="s">
        <v>17</v>
      </c>
      <c r="B95" s="8">
        <v>31</v>
      </c>
      <c r="C95" s="8" t="s">
        <v>66</v>
      </c>
      <c r="D95" s="8" t="s">
        <v>107</v>
      </c>
      <c r="E95" s="8" t="s">
        <v>187</v>
      </c>
      <c r="F95" s="8" t="s">
        <v>1051</v>
      </c>
      <c r="G95" s="8">
        <v>1</v>
      </c>
      <c r="H95" s="8">
        <v>27</v>
      </c>
    </row>
    <row r="96" spans="1:8" s="9" customFormat="1" ht="53" customHeight="1">
      <c r="A96" s="8" t="s">
        <v>17</v>
      </c>
      <c r="B96" s="8">
        <v>16</v>
      </c>
      <c r="C96" s="8" t="s">
        <v>66</v>
      </c>
      <c r="D96" s="8" t="s">
        <v>106</v>
      </c>
      <c r="E96" s="8" t="s">
        <v>193</v>
      </c>
      <c r="F96" s="8" t="s">
        <v>1052</v>
      </c>
      <c r="G96" s="8">
        <v>1</v>
      </c>
      <c r="H96" s="8">
        <v>9</v>
      </c>
    </row>
    <row r="97" spans="1:8" s="9" customFormat="1" ht="53" customHeight="1">
      <c r="A97" s="8" t="s">
        <v>17</v>
      </c>
      <c r="B97" s="8">
        <v>25</v>
      </c>
      <c r="C97" s="8" t="s">
        <v>66</v>
      </c>
      <c r="D97" s="8" t="s">
        <v>107</v>
      </c>
      <c r="E97" s="8" t="s">
        <v>194</v>
      </c>
      <c r="F97" s="8" t="s">
        <v>1053</v>
      </c>
      <c r="G97" s="8">
        <v>1</v>
      </c>
      <c r="H97" s="8">
        <v>29</v>
      </c>
    </row>
    <row r="98" spans="1:8" s="9" customFormat="1" ht="53" customHeight="1">
      <c r="A98" s="8" t="s">
        <v>17</v>
      </c>
      <c r="B98" s="8">
        <v>29</v>
      </c>
      <c r="C98" s="8" t="s">
        <v>66</v>
      </c>
      <c r="D98" s="8" t="s">
        <v>107</v>
      </c>
      <c r="E98" s="8" t="s">
        <v>195</v>
      </c>
      <c r="F98" s="8" t="s">
        <v>1054</v>
      </c>
      <c r="G98" s="8">
        <v>1</v>
      </c>
      <c r="H98" s="8">
        <v>24</v>
      </c>
    </row>
    <row r="99" spans="1:8" s="9" customFormat="1" ht="53" customHeight="1">
      <c r="A99" s="8" t="s">
        <v>17</v>
      </c>
      <c r="B99" s="8">
        <v>30</v>
      </c>
      <c r="C99" s="8" t="s">
        <v>66</v>
      </c>
      <c r="D99" s="8" t="s">
        <v>107</v>
      </c>
      <c r="E99" s="8" t="s">
        <v>196</v>
      </c>
      <c r="F99" s="8" t="s">
        <v>1056</v>
      </c>
      <c r="G99" s="8">
        <v>1</v>
      </c>
      <c r="H99" s="8">
        <v>36</v>
      </c>
    </row>
    <row r="100" spans="1:8" s="9" customFormat="1" ht="53" customHeight="1">
      <c r="A100" s="8" t="s">
        <v>17</v>
      </c>
      <c r="B100" s="8">
        <v>29</v>
      </c>
      <c r="C100" s="8" t="s">
        <v>67</v>
      </c>
      <c r="D100" s="8" t="s">
        <v>107</v>
      </c>
      <c r="E100" s="8" t="s">
        <v>197</v>
      </c>
      <c r="F100" s="8" t="s">
        <v>1055</v>
      </c>
      <c r="G100" s="8">
        <v>1</v>
      </c>
      <c r="H100" s="8">
        <v>29</v>
      </c>
    </row>
    <row r="101" spans="1:8" s="9" customFormat="1" ht="53" customHeight="1">
      <c r="A101" s="8" t="s">
        <v>18</v>
      </c>
      <c r="B101" s="8">
        <v>6</v>
      </c>
      <c r="C101" s="8" t="s">
        <v>66</v>
      </c>
      <c r="D101" s="8" t="s">
        <v>70</v>
      </c>
      <c r="E101" s="8" t="s">
        <v>198</v>
      </c>
      <c r="F101" s="15" t="s">
        <v>1070</v>
      </c>
      <c r="G101" s="8">
        <v>1</v>
      </c>
      <c r="H101" s="8">
        <v>10</v>
      </c>
    </row>
    <row r="102" spans="1:8" s="9" customFormat="1" ht="53" customHeight="1">
      <c r="A102" s="8" t="s">
        <v>18</v>
      </c>
      <c r="B102" s="8">
        <v>14</v>
      </c>
      <c r="C102" s="8" t="s">
        <v>66</v>
      </c>
      <c r="D102" s="8" t="s">
        <v>107</v>
      </c>
      <c r="E102" s="8" t="s">
        <v>199</v>
      </c>
      <c r="F102" s="8" t="s">
        <v>202</v>
      </c>
      <c r="G102" s="8">
        <v>1</v>
      </c>
      <c r="H102" s="8">
        <v>15</v>
      </c>
    </row>
    <row r="103" spans="1:8" s="9" customFormat="1" ht="53" customHeight="1">
      <c r="A103" s="8" t="s">
        <v>18</v>
      </c>
      <c r="B103" s="8">
        <v>29</v>
      </c>
      <c r="C103" s="8" t="s">
        <v>66</v>
      </c>
      <c r="D103" s="8" t="s">
        <v>107</v>
      </c>
      <c r="E103" s="8" t="s">
        <v>200</v>
      </c>
      <c r="F103" s="8" t="s">
        <v>1057</v>
      </c>
      <c r="G103" s="8">
        <v>1</v>
      </c>
      <c r="H103" s="8">
        <v>32</v>
      </c>
    </row>
    <row r="104" spans="1:8" s="9" customFormat="1" ht="53" customHeight="1">
      <c r="A104" s="8" t="s">
        <v>18</v>
      </c>
      <c r="B104" s="8">
        <v>30</v>
      </c>
      <c r="C104" s="8" t="s">
        <v>66</v>
      </c>
      <c r="D104" s="8" t="s">
        <v>107</v>
      </c>
      <c r="E104" s="8" t="s">
        <v>201</v>
      </c>
      <c r="F104" s="8" t="s">
        <v>1058</v>
      </c>
      <c r="G104" s="8">
        <v>1</v>
      </c>
      <c r="H104" s="8">
        <v>43</v>
      </c>
    </row>
    <row r="105" spans="1:8" s="9" customFormat="1" ht="53" customHeight="1">
      <c r="A105" s="8" t="s">
        <v>18</v>
      </c>
      <c r="B105" s="8" t="s">
        <v>211</v>
      </c>
      <c r="C105" s="8" t="s">
        <v>67</v>
      </c>
      <c r="D105" s="8" t="s">
        <v>70</v>
      </c>
      <c r="E105" s="8" t="s">
        <v>203</v>
      </c>
      <c r="F105" s="15" t="s">
        <v>1070</v>
      </c>
      <c r="G105" s="8">
        <v>7</v>
      </c>
      <c r="H105" s="8">
        <v>1</v>
      </c>
    </row>
    <row r="106" spans="1:8" s="9" customFormat="1" ht="53" customHeight="1">
      <c r="A106" s="8" t="s">
        <v>18</v>
      </c>
      <c r="B106" s="8" t="s">
        <v>212</v>
      </c>
      <c r="C106" s="8" t="s">
        <v>67</v>
      </c>
      <c r="D106" s="8" t="s">
        <v>204</v>
      </c>
      <c r="E106" s="8" t="s">
        <v>205</v>
      </c>
      <c r="F106" s="15" t="s">
        <v>1070</v>
      </c>
      <c r="G106" s="8">
        <v>4</v>
      </c>
      <c r="H106" s="8">
        <f>1+4+1+1+5+7</f>
        <v>19</v>
      </c>
    </row>
    <row r="107" spans="1:8" s="9" customFormat="1" ht="53" customHeight="1">
      <c r="A107" s="8" t="s">
        <v>18</v>
      </c>
      <c r="B107" s="8" t="s">
        <v>213</v>
      </c>
      <c r="C107" s="8" t="s">
        <v>67</v>
      </c>
      <c r="D107" s="8" t="s">
        <v>204</v>
      </c>
      <c r="E107" s="8" t="s">
        <v>206</v>
      </c>
      <c r="F107" s="15" t="s">
        <v>1070</v>
      </c>
      <c r="G107" s="8">
        <v>2</v>
      </c>
      <c r="H107" s="8">
        <v>1</v>
      </c>
    </row>
    <row r="108" spans="1:8" s="9" customFormat="1" ht="53" customHeight="1">
      <c r="A108" s="8" t="s">
        <v>18</v>
      </c>
      <c r="B108" s="8" t="s">
        <v>214</v>
      </c>
      <c r="C108" s="8" t="s">
        <v>67</v>
      </c>
      <c r="D108" s="8" t="s">
        <v>207</v>
      </c>
      <c r="E108" s="8" t="s">
        <v>208</v>
      </c>
      <c r="F108" s="8" t="s">
        <v>216</v>
      </c>
      <c r="G108" s="8">
        <v>3</v>
      </c>
      <c r="H108" s="8">
        <f>12+14+8</f>
        <v>34</v>
      </c>
    </row>
    <row r="109" spans="1:8" s="9" customFormat="1" ht="53" customHeight="1">
      <c r="A109" s="8" t="s">
        <v>18</v>
      </c>
      <c r="B109" s="8" t="s">
        <v>215</v>
      </c>
      <c r="C109" s="8" t="s">
        <v>67</v>
      </c>
      <c r="D109" s="8" t="s">
        <v>85</v>
      </c>
      <c r="E109" s="8" t="s">
        <v>209</v>
      </c>
      <c r="F109" s="8" t="s">
        <v>217</v>
      </c>
      <c r="G109" s="8">
        <v>3</v>
      </c>
      <c r="H109" s="8">
        <f>21+17+15</f>
        <v>53</v>
      </c>
    </row>
    <row r="110" spans="1:8" s="9" customFormat="1" ht="53" customHeight="1">
      <c r="A110" s="8" t="s">
        <v>18</v>
      </c>
      <c r="B110" s="8">
        <v>28</v>
      </c>
      <c r="C110" s="8" t="s">
        <v>67</v>
      </c>
      <c r="D110" s="8" t="s">
        <v>70</v>
      </c>
      <c r="E110" s="8" t="s">
        <v>210</v>
      </c>
      <c r="F110" s="15" t="s">
        <v>1070</v>
      </c>
      <c r="G110" s="8">
        <v>3</v>
      </c>
      <c r="H110" s="8">
        <v>3</v>
      </c>
    </row>
    <row r="111" spans="1:8" s="9" customFormat="1" ht="53" customHeight="1">
      <c r="A111" s="8" t="s">
        <v>19</v>
      </c>
      <c r="B111" s="8">
        <v>6</v>
      </c>
      <c r="C111" s="8" t="s">
        <v>66</v>
      </c>
      <c r="D111" s="8" t="s">
        <v>107</v>
      </c>
      <c r="E111" s="8" t="s">
        <v>218</v>
      </c>
      <c r="F111" s="8" t="s">
        <v>219</v>
      </c>
      <c r="G111" s="8">
        <v>1</v>
      </c>
      <c r="H111" s="8">
        <v>49</v>
      </c>
    </row>
    <row r="112" spans="1:8" s="9" customFormat="1" ht="53" customHeight="1">
      <c r="A112" s="8" t="s">
        <v>19</v>
      </c>
      <c r="B112" s="8" t="s">
        <v>222</v>
      </c>
      <c r="C112" s="8" t="s">
        <v>67</v>
      </c>
      <c r="D112" s="8" t="s">
        <v>85</v>
      </c>
      <c r="E112" s="8" t="s">
        <v>209</v>
      </c>
      <c r="F112" s="15" t="s">
        <v>1070</v>
      </c>
      <c r="G112" s="8">
        <v>4</v>
      </c>
      <c r="H112" s="8">
        <f>11+10+5+4</f>
        <v>30</v>
      </c>
    </row>
    <row r="113" spans="1:9" s="9" customFormat="1" ht="53" customHeight="1">
      <c r="A113" s="8" t="s">
        <v>19</v>
      </c>
      <c r="B113" s="8">
        <v>5</v>
      </c>
      <c r="C113" s="8" t="s">
        <v>67</v>
      </c>
      <c r="D113" s="8" t="s">
        <v>70</v>
      </c>
      <c r="E113" s="8" t="s">
        <v>220</v>
      </c>
      <c r="F113" s="15" t="s">
        <v>1070</v>
      </c>
      <c r="G113" s="8">
        <v>1</v>
      </c>
      <c r="H113" s="8">
        <v>2</v>
      </c>
    </row>
    <row r="114" spans="1:9" s="9" customFormat="1" ht="53" customHeight="1" thickBot="1">
      <c r="A114" s="31" t="s">
        <v>19</v>
      </c>
      <c r="B114" s="31">
        <v>10</v>
      </c>
      <c r="C114" s="31" t="s">
        <v>67</v>
      </c>
      <c r="D114" s="31" t="s">
        <v>70</v>
      </c>
      <c r="E114" s="31" t="s">
        <v>221</v>
      </c>
      <c r="F114" s="15" t="s">
        <v>1070</v>
      </c>
      <c r="G114" s="31">
        <v>1</v>
      </c>
      <c r="H114" s="31">
        <v>1</v>
      </c>
    </row>
    <row r="115" spans="1:9" ht="52" customHeight="1">
      <c r="A115" s="30"/>
      <c r="B115" s="30"/>
      <c r="C115" s="30"/>
      <c r="D115" s="30"/>
      <c r="E115" s="30"/>
      <c r="F115" s="30"/>
      <c r="G115" s="30"/>
      <c r="H115" s="30"/>
      <c r="I115" s="17"/>
    </row>
    <row r="116" spans="1:9">
      <c r="A116" s="30"/>
      <c r="B116" s="30"/>
      <c r="C116" s="30"/>
      <c r="D116" s="30"/>
      <c r="E116" s="30"/>
      <c r="F116" s="30"/>
      <c r="G116" s="30"/>
      <c r="H116" s="30"/>
      <c r="I116" s="17"/>
    </row>
    <row r="117" spans="1:9">
      <c r="A117" s="30"/>
      <c r="B117" s="30"/>
      <c r="C117" s="30"/>
      <c r="D117" s="30"/>
      <c r="E117" s="30"/>
      <c r="F117" s="30"/>
      <c r="G117" s="30"/>
      <c r="H117" s="30"/>
      <c r="I117" s="17"/>
    </row>
    <row r="118" spans="1:9">
      <c r="A118" s="30"/>
      <c r="B118" s="30"/>
      <c r="C118" s="30"/>
      <c r="D118" s="30"/>
      <c r="E118" s="30"/>
      <c r="F118" s="30"/>
      <c r="G118" s="30"/>
      <c r="H118" s="30"/>
      <c r="I118" s="17"/>
    </row>
    <row r="119" spans="1:9" ht="39" customHeight="1">
      <c r="A119" s="30"/>
      <c r="B119" s="30"/>
      <c r="C119" s="30"/>
      <c r="D119" s="30"/>
      <c r="E119" s="30"/>
      <c r="F119" s="30"/>
      <c r="G119" s="30"/>
      <c r="H119" s="30"/>
      <c r="I119" s="17"/>
    </row>
    <row r="120" spans="1:9">
      <c r="A120" s="30"/>
      <c r="B120" s="30"/>
      <c r="C120" s="30"/>
      <c r="D120" s="30"/>
      <c r="E120" s="30"/>
      <c r="F120" s="30"/>
      <c r="G120" s="30"/>
      <c r="H120" s="30"/>
      <c r="I120" s="17"/>
    </row>
    <row r="121" spans="1:9" ht="39" customHeight="1">
      <c r="A121" s="30"/>
      <c r="B121" s="30"/>
      <c r="C121" s="30"/>
      <c r="D121" s="30"/>
      <c r="E121" s="30"/>
      <c r="F121" s="30"/>
      <c r="G121" s="30"/>
      <c r="H121" s="30"/>
      <c r="I121" s="17"/>
    </row>
    <row r="122" spans="1:9">
      <c r="A122" s="30"/>
      <c r="B122" s="30"/>
      <c r="C122" s="30"/>
      <c r="D122" s="30"/>
      <c r="E122" s="30"/>
      <c r="F122" s="30"/>
      <c r="G122" s="30"/>
      <c r="H122" s="30"/>
      <c r="I122" s="17"/>
    </row>
    <row r="123" spans="1:9">
      <c r="A123" s="30"/>
      <c r="B123" s="30"/>
      <c r="C123" s="30"/>
      <c r="D123" s="30"/>
      <c r="E123" s="30"/>
      <c r="F123" s="30"/>
      <c r="G123" s="30"/>
      <c r="H123" s="30"/>
      <c r="I123" s="17"/>
    </row>
    <row r="124" spans="1:9" ht="26" customHeight="1">
      <c r="A124" s="30"/>
      <c r="B124" s="30"/>
      <c r="C124" s="30"/>
      <c r="D124" s="30"/>
      <c r="E124" s="30"/>
      <c r="F124" s="30"/>
      <c r="G124" s="30"/>
      <c r="H124" s="30"/>
      <c r="I124" s="17"/>
    </row>
    <row r="125" spans="1:9">
      <c r="A125" s="30"/>
      <c r="B125" s="30"/>
      <c r="C125" s="30"/>
      <c r="D125" s="30"/>
      <c r="E125" s="30"/>
      <c r="F125" s="30"/>
      <c r="G125" s="30"/>
      <c r="H125" s="30"/>
      <c r="I125" s="17"/>
    </row>
    <row r="126" spans="1:9">
      <c r="A126" s="30"/>
      <c r="B126" s="30"/>
      <c r="C126" s="30"/>
      <c r="D126" s="30"/>
      <c r="E126" s="30"/>
      <c r="F126" s="30"/>
      <c r="G126" s="30"/>
      <c r="H126" s="30"/>
      <c r="I126" s="17"/>
    </row>
    <row r="127" spans="1:9">
      <c r="A127" s="30"/>
      <c r="B127" s="30"/>
      <c r="C127" s="30"/>
      <c r="D127" s="30"/>
      <c r="E127" s="30"/>
      <c r="F127" s="30"/>
      <c r="G127" s="30"/>
      <c r="H127" s="30"/>
      <c r="I127" s="17"/>
    </row>
    <row r="128" spans="1:9">
      <c r="A128" s="30"/>
      <c r="B128" s="30"/>
      <c r="C128" s="30"/>
      <c r="D128" s="30"/>
      <c r="E128" s="30"/>
      <c r="F128" s="30"/>
      <c r="G128" s="30"/>
      <c r="H128" s="30"/>
      <c r="I128" s="17"/>
    </row>
    <row r="129" spans="1:9">
      <c r="A129" s="30"/>
      <c r="B129" s="30"/>
      <c r="C129" s="30"/>
      <c r="D129" s="30"/>
      <c r="E129" s="30"/>
      <c r="F129" s="30"/>
      <c r="G129" s="30"/>
      <c r="H129" s="30"/>
      <c r="I129" s="17"/>
    </row>
    <row r="130" spans="1:9">
      <c r="A130" s="30"/>
      <c r="B130" s="30"/>
      <c r="C130" s="30"/>
      <c r="D130" s="30"/>
      <c r="E130" s="30"/>
      <c r="F130" s="30"/>
      <c r="G130" s="30"/>
      <c r="H130" s="30"/>
      <c r="I130" s="17"/>
    </row>
    <row r="131" spans="1:9">
      <c r="A131" s="30"/>
      <c r="B131" s="30"/>
      <c r="C131" s="30"/>
      <c r="D131" s="30"/>
      <c r="E131" s="30"/>
      <c r="F131" s="30"/>
      <c r="G131" s="30"/>
      <c r="H131" s="30"/>
      <c r="I131" s="17"/>
    </row>
    <row r="132" spans="1:9">
      <c r="A132" s="30"/>
      <c r="B132" s="30"/>
      <c r="C132" s="30"/>
      <c r="D132" s="30"/>
      <c r="E132" s="30"/>
      <c r="F132" s="30"/>
      <c r="G132" s="30"/>
      <c r="H132" s="30"/>
      <c r="I132" s="17"/>
    </row>
    <row r="133" spans="1:9">
      <c r="A133" s="30"/>
      <c r="B133" s="30"/>
      <c r="C133" s="30"/>
      <c r="D133" s="30"/>
      <c r="E133" s="30"/>
      <c r="F133" s="30"/>
      <c r="G133" s="30"/>
      <c r="H133" s="30"/>
      <c r="I133" s="17"/>
    </row>
    <row r="134" spans="1:9">
      <c r="A134" s="30"/>
      <c r="B134" s="30"/>
      <c r="C134" s="30"/>
      <c r="D134" s="30"/>
      <c r="E134" s="30"/>
      <c r="F134" s="30"/>
      <c r="G134" s="30"/>
      <c r="H134" s="30"/>
      <c r="I134" s="17"/>
    </row>
    <row r="135" spans="1:9">
      <c r="A135" s="30"/>
      <c r="B135" s="30"/>
      <c r="C135" s="30"/>
      <c r="D135" s="30"/>
      <c r="E135" s="30"/>
      <c r="F135" s="30"/>
      <c r="G135" s="30"/>
      <c r="H135" s="30"/>
      <c r="I135" s="17"/>
    </row>
    <row r="136" spans="1:9">
      <c r="A136" s="30"/>
      <c r="B136" s="30"/>
      <c r="C136" s="30"/>
      <c r="D136" s="30"/>
      <c r="E136" s="30"/>
      <c r="F136" s="30"/>
      <c r="G136" s="30"/>
      <c r="H136" s="30"/>
      <c r="I136" s="17"/>
    </row>
    <row r="137" spans="1:9">
      <c r="A137" s="30"/>
      <c r="B137" s="30"/>
      <c r="C137" s="30"/>
      <c r="D137" s="30"/>
      <c r="E137" s="30"/>
      <c r="F137" s="30"/>
      <c r="G137" s="30"/>
      <c r="H137" s="30"/>
      <c r="I137" s="17"/>
    </row>
    <row r="138" spans="1:9">
      <c r="A138" s="30"/>
      <c r="B138" s="30"/>
      <c r="C138" s="30"/>
      <c r="D138" s="30"/>
      <c r="E138" s="30"/>
      <c r="F138" s="30"/>
      <c r="G138" s="30"/>
      <c r="H138" s="30"/>
      <c r="I138" s="17"/>
    </row>
    <row r="139" spans="1:9">
      <c r="A139" s="30"/>
      <c r="B139" s="30"/>
      <c r="C139" s="30"/>
      <c r="D139" s="30"/>
      <c r="E139" s="30"/>
      <c r="F139" s="30"/>
      <c r="G139" s="30"/>
      <c r="H139" s="30"/>
      <c r="I139" s="17"/>
    </row>
    <row r="140" spans="1:9">
      <c r="A140" s="30"/>
      <c r="B140" s="30"/>
      <c r="C140" s="30"/>
      <c r="D140" s="30"/>
      <c r="E140" s="30"/>
      <c r="F140" s="30"/>
      <c r="G140" s="30"/>
      <c r="H140" s="30"/>
      <c r="I140" s="17"/>
    </row>
    <row r="141" spans="1:9">
      <c r="A141" s="30"/>
      <c r="B141" s="30"/>
      <c r="C141" s="30"/>
      <c r="D141" s="30"/>
      <c r="E141" s="30"/>
      <c r="F141" s="30"/>
      <c r="G141" s="30"/>
      <c r="H141" s="30"/>
      <c r="I141" s="17"/>
    </row>
    <row r="142" spans="1:9">
      <c r="A142" s="30"/>
      <c r="B142" s="30"/>
      <c r="C142" s="30"/>
      <c r="D142" s="30"/>
      <c r="E142" s="30"/>
      <c r="F142" s="30"/>
      <c r="G142" s="30"/>
      <c r="H142" s="30"/>
      <c r="I142" s="17"/>
    </row>
    <row r="143" spans="1:9">
      <c r="A143" s="30"/>
      <c r="B143" s="30"/>
      <c r="C143" s="30"/>
      <c r="D143" s="30"/>
      <c r="E143" s="30"/>
      <c r="F143" s="30"/>
      <c r="G143" s="30"/>
      <c r="H143" s="30"/>
      <c r="I143" s="17"/>
    </row>
    <row r="144" spans="1:9">
      <c r="A144" s="30"/>
      <c r="B144" s="30"/>
      <c r="C144" s="30"/>
      <c r="D144" s="30"/>
      <c r="E144" s="30"/>
      <c r="F144" s="30"/>
      <c r="G144" s="30"/>
      <c r="H144" s="30"/>
      <c r="I144" s="17"/>
    </row>
    <row r="145" spans="1:9">
      <c r="A145" s="30"/>
      <c r="B145" s="30"/>
      <c r="C145" s="30"/>
      <c r="D145" s="30"/>
      <c r="E145" s="30"/>
      <c r="F145" s="30"/>
      <c r="G145" s="30"/>
      <c r="H145" s="30"/>
      <c r="I145" s="17"/>
    </row>
    <row r="146" spans="1:9">
      <c r="A146" s="30"/>
      <c r="B146" s="30"/>
      <c r="C146" s="30"/>
      <c r="D146" s="30"/>
      <c r="E146" s="30"/>
      <c r="F146" s="30"/>
      <c r="G146" s="30"/>
      <c r="H146" s="30"/>
      <c r="I146" s="17"/>
    </row>
    <row r="147" spans="1:9">
      <c r="A147" s="30"/>
      <c r="B147" s="30"/>
      <c r="C147" s="30"/>
      <c r="D147" s="30"/>
      <c r="E147" s="30"/>
      <c r="F147" s="30"/>
      <c r="G147" s="30"/>
      <c r="H147" s="30"/>
      <c r="I147" s="17"/>
    </row>
    <row r="148" spans="1:9">
      <c r="A148" s="30"/>
      <c r="B148" s="30"/>
      <c r="C148" s="30"/>
      <c r="D148" s="30"/>
      <c r="E148" s="30"/>
      <c r="F148" s="30"/>
      <c r="G148" s="30"/>
      <c r="H148" s="30"/>
      <c r="I148" s="17"/>
    </row>
    <row r="149" spans="1:9">
      <c r="A149" s="30"/>
      <c r="B149" s="30"/>
      <c r="C149" s="30"/>
      <c r="D149" s="30"/>
      <c r="E149" s="30"/>
      <c r="F149" s="30"/>
      <c r="G149" s="30"/>
      <c r="H149" s="30"/>
      <c r="I149" s="17"/>
    </row>
    <row r="150" spans="1:9">
      <c r="A150" s="30"/>
      <c r="B150" s="30"/>
      <c r="C150" s="30"/>
      <c r="D150" s="30"/>
      <c r="E150" s="30"/>
      <c r="F150" s="30"/>
      <c r="G150" s="30"/>
      <c r="H150" s="30"/>
      <c r="I150" s="17"/>
    </row>
    <row r="151" spans="1:9">
      <c r="A151" s="30"/>
      <c r="B151" s="30"/>
      <c r="C151" s="30"/>
      <c r="D151" s="30"/>
      <c r="E151" s="30"/>
      <c r="F151" s="30"/>
      <c r="G151" s="30"/>
      <c r="H151" s="30"/>
      <c r="I151" s="17"/>
    </row>
    <row r="152" spans="1:9">
      <c r="A152" s="30"/>
      <c r="B152" s="30"/>
      <c r="C152" s="30"/>
      <c r="D152" s="30"/>
      <c r="E152" s="30"/>
      <c r="F152" s="30"/>
      <c r="G152" s="30"/>
      <c r="H152" s="30"/>
      <c r="I152" s="17"/>
    </row>
    <row r="153" spans="1:9">
      <c r="A153" s="30"/>
      <c r="B153" s="30"/>
      <c r="C153" s="30"/>
      <c r="D153" s="30"/>
      <c r="E153" s="30"/>
      <c r="F153" s="30"/>
      <c r="G153" s="30"/>
      <c r="H153" s="30"/>
      <c r="I153" s="17"/>
    </row>
    <row r="154" spans="1:9">
      <c r="A154" s="30"/>
      <c r="B154" s="30"/>
      <c r="C154" s="30"/>
      <c r="D154" s="30"/>
      <c r="E154" s="30"/>
      <c r="F154" s="30"/>
      <c r="G154" s="30"/>
      <c r="H154" s="30"/>
      <c r="I154" s="17"/>
    </row>
    <row r="155" spans="1:9">
      <c r="A155" s="30"/>
      <c r="B155" s="30"/>
      <c r="C155" s="30"/>
      <c r="D155" s="30"/>
      <c r="E155" s="30"/>
      <c r="F155" s="30"/>
      <c r="G155" s="30"/>
      <c r="H155" s="30"/>
      <c r="I155" s="17"/>
    </row>
    <row r="156" spans="1:9">
      <c r="A156" s="30"/>
      <c r="B156" s="30"/>
      <c r="C156" s="30"/>
      <c r="D156" s="30"/>
      <c r="E156" s="30"/>
      <c r="F156" s="30"/>
      <c r="G156" s="30"/>
      <c r="H156" s="30"/>
      <c r="I156" s="17"/>
    </row>
    <row r="157" spans="1:9">
      <c r="A157" s="30"/>
      <c r="B157" s="30"/>
      <c r="C157" s="30"/>
      <c r="D157" s="30"/>
      <c r="E157" s="30"/>
      <c r="F157" s="30"/>
      <c r="G157" s="30"/>
      <c r="H157" s="30"/>
      <c r="I157" s="17"/>
    </row>
    <row r="158" spans="1:9">
      <c r="A158" s="30"/>
      <c r="B158" s="30"/>
      <c r="C158" s="30"/>
      <c r="D158" s="30"/>
      <c r="E158" s="30"/>
      <c r="F158" s="30"/>
      <c r="G158" s="30"/>
      <c r="H158" s="30"/>
      <c r="I158" s="17"/>
    </row>
    <row r="159" spans="1:9">
      <c r="A159" s="30"/>
      <c r="B159" s="30"/>
      <c r="C159" s="30"/>
      <c r="D159" s="30"/>
      <c r="E159" s="30"/>
      <c r="F159" s="30"/>
      <c r="G159" s="30"/>
      <c r="H159" s="30"/>
      <c r="I159" s="17"/>
    </row>
    <row r="160" spans="1:9">
      <c r="A160" s="30"/>
      <c r="B160" s="30"/>
      <c r="C160" s="30"/>
      <c r="D160" s="30"/>
      <c r="E160" s="30"/>
      <c r="F160" s="30"/>
      <c r="G160" s="30"/>
      <c r="H160" s="30"/>
      <c r="I160" s="17"/>
    </row>
    <row r="161" spans="1:9">
      <c r="A161" s="30"/>
      <c r="B161" s="30"/>
      <c r="C161" s="30"/>
      <c r="D161" s="30"/>
      <c r="E161" s="30"/>
      <c r="F161" s="30"/>
      <c r="G161" s="30"/>
      <c r="H161" s="30"/>
      <c r="I161" s="17"/>
    </row>
    <row r="162" spans="1:9">
      <c r="A162" s="30"/>
      <c r="B162" s="30"/>
      <c r="C162" s="30"/>
      <c r="D162" s="30"/>
      <c r="E162" s="30"/>
      <c r="F162" s="30"/>
      <c r="G162" s="30"/>
      <c r="H162" s="30"/>
      <c r="I162" s="17"/>
    </row>
    <row r="163" spans="1:9">
      <c r="A163" s="30"/>
      <c r="B163" s="30"/>
      <c r="C163" s="30"/>
      <c r="D163" s="30"/>
      <c r="E163" s="30"/>
      <c r="F163" s="30"/>
      <c r="G163" s="30"/>
      <c r="H163" s="30"/>
      <c r="I163" s="17"/>
    </row>
    <row r="164" spans="1:9">
      <c r="A164" s="30"/>
      <c r="B164" s="30"/>
      <c r="C164" s="30"/>
      <c r="D164" s="30"/>
      <c r="E164" s="30"/>
      <c r="F164" s="30"/>
      <c r="G164" s="30"/>
      <c r="H164" s="30"/>
      <c r="I164" s="17"/>
    </row>
    <row r="165" spans="1:9">
      <c r="A165" s="30"/>
      <c r="B165" s="30"/>
      <c r="C165" s="30"/>
      <c r="D165" s="30"/>
      <c r="E165" s="30"/>
      <c r="F165" s="30"/>
      <c r="G165" s="30"/>
      <c r="H165" s="30"/>
      <c r="I165" s="17"/>
    </row>
    <row r="166" spans="1:9">
      <c r="A166" s="30"/>
      <c r="B166" s="30"/>
      <c r="C166" s="30"/>
      <c r="D166" s="30"/>
      <c r="E166" s="30"/>
      <c r="F166" s="30"/>
      <c r="G166" s="30"/>
      <c r="H166" s="30"/>
      <c r="I166" s="17"/>
    </row>
    <row r="167" spans="1:9">
      <c r="A167" s="30"/>
      <c r="B167" s="30"/>
      <c r="C167" s="30"/>
      <c r="D167" s="30"/>
      <c r="E167" s="30"/>
      <c r="F167" s="30"/>
      <c r="G167" s="30"/>
      <c r="H167" s="30"/>
      <c r="I167" s="17"/>
    </row>
    <row r="168" spans="1:9">
      <c r="A168" s="30"/>
      <c r="B168" s="30"/>
      <c r="C168" s="30"/>
      <c r="D168" s="30"/>
      <c r="E168" s="30"/>
      <c r="F168" s="30"/>
      <c r="G168" s="30"/>
      <c r="H168" s="30"/>
      <c r="I168" s="17"/>
    </row>
    <row r="169" spans="1:9">
      <c r="A169" s="30"/>
      <c r="B169" s="30"/>
      <c r="C169" s="30"/>
      <c r="D169" s="30"/>
      <c r="E169" s="30"/>
      <c r="F169" s="30"/>
      <c r="G169" s="30"/>
      <c r="H169" s="30"/>
      <c r="I169" s="17"/>
    </row>
    <row r="170" spans="1:9">
      <c r="A170" s="30"/>
      <c r="B170" s="30"/>
      <c r="C170" s="30"/>
      <c r="D170" s="30"/>
      <c r="E170" s="30"/>
      <c r="F170" s="30"/>
      <c r="G170" s="30"/>
      <c r="H170" s="30"/>
      <c r="I170" s="17"/>
    </row>
    <row r="171" spans="1:9">
      <c r="A171" s="30"/>
      <c r="B171" s="30"/>
      <c r="C171" s="30"/>
      <c r="D171" s="30"/>
      <c r="E171" s="30"/>
      <c r="F171" s="30"/>
      <c r="G171" s="30"/>
      <c r="H171" s="30"/>
      <c r="I171" s="17"/>
    </row>
    <row r="172" spans="1:9">
      <c r="A172" s="30"/>
      <c r="B172" s="30"/>
      <c r="C172" s="30"/>
      <c r="D172" s="30"/>
      <c r="E172" s="30"/>
      <c r="F172" s="30"/>
      <c r="G172" s="30"/>
      <c r="H172" s="30"/>
      <c r="I172" s="17"/>
    </row>
    <row r="173" spans="1:9">
      <c r="A173" s="30"/>
      <c r="B173" s="30"/>
      <c r="C173" s="30"/>
      <c r="D173" s="30"/>
      <c r="E173" s="30"/>
      <c r="F173" s="30"/>
      <c r="G173" s="30"/>
      <c r="H173" s="30"/>
      <c r="I173" s="17"/>
    </row>
    <row r="174" spans="1:9">
      <c r="A174" s="30"/>
      <c r="B174" s="30"/>
      <c r="C174" s="30"/>
      <c r="D174" s="30"/>
      <c r="E174" s="30"/>
      <c r="F174" s="30"/>
      <c r="G174" s="30"/>
      <c r="H174" s="30"/>
      <c r="I174" s="17"/>
    </row>
    <row r="175" spans="1:9">
      <c r="A175" s="30"/>
      <c r="B175" s="30"/>
      <c r="C175" s="30"/>
      <c r="D175" s="30"/>
      <c r="E175" s="30"/>
      <c r="F175" s="30"/>
      <c r="G175" s="30"/>
      <c r="H175" s="30"/>
      <c r="I175" s="17"/>
    </row>
    <row r="176" spans="1:9">
      <c r="A176" s="30"/>
      <c r="B176" s="30"/>
      <c r="C176" s="30"/>
      <c r="D176" s="30"/>
      <c r="E176" s="30"/>
      <c r="F176" s="30"/>
      <c r="G176" s="30"/>
      <c r="H176" s="30"/>
      <c r="I176" s="17"/>
    </row>
    <row r="177" spans="1:9">
      <c r="A177" s="30"/>
      <c r="B177" s="30"/>
      <c r="C177" s="30"/>
      <c r="D177" s="30"/>
      <c r="E177" s="30"/>
      <c r="F177" s="30"/>
      <c r="G177" s="30"/>
      <c r="H177" s="30"/>
      <c r="I177" s="17"/>
    </row>
    <row r="178" spans="1:9">
      <c r="A178" s="30"/>
      <c r="B178" s="30"/>
      <c r="C178" s="30"/>
      <c r="D178" s="30"/>
      <c r="E178" s="30"/>
      <c r="F178" s="30"/>
      <c r="G178" s="30"/>
      <c r="H178" s="30"/>
      <c r="I178" s="17"/>
    </row>
    <row r="179" spans="1:9">
      <c r="A179" s="30"/>
      <c r="B179" s="30"/>
      <c r="C179" s="30"/>
      <c r="D179" s="30"/>
      <c r="E179" s="30"/>
      <c r="F179" s="30"/>
      <c r="G179" s="30"/>
      <c r="H179" s="30"/>
      <c r="I179" s="17"/>
    </row>
    <row r="180" spans="1:9">
      <c r="A180" s="30"/>
      <c r="B180" s="30"/>
      <c r="C180" s="30"/>
      <c r="D180" s="30"/>
      <c r="E180" s="30"/>
      <c r="F180" s="30"/>
      <c r="G180" s="30"/>
      <c r="H180" s="30"/>
      <c r="I180" s="17"/>
    </row>
    <row r="181" spans="1:9">
      <c r="A181" s="30"/>
      <c r="B181" s="30"/>
      <c r="C181" s="30"/>
      <c r="D181" s="30"/>
      <c r="E181" s="30"/>
      <c r="F181" s="30"/>
      <c r="G181" s="30"/>
      <c r="H181" s="30"/>
      <c r="I181" s="17"/>
    </row>
    <row r="182" spans="1:9">
      <c r="A182" s="30"/>
      <c r="B182" s="30"/>
      <c r="C182" s="30"/>
      <c r="D182" s="30"/>
      <c r="E182" s="30"/>
      <c r="F182" s="30"/>
      <c r="G182" s="30"/>
      <c r="H182" s="30"/>
      <c r="I182" s="17"/>
    </row>
    <row r="183" spans="1:9">
      <c r="A183" s="30"/>
      <c r="B183" s="30"/>
      <c r="C183" s="30"/>
      <c r="D183" s="30"/>
      <c r="E183" s="30"/>
      <c r="F183" s="30"/>
      <c r="G183" s="30"/>
      <c r="H183" s="30"/>
      <c r="I183" s="17"/>
    </row>
    <row r="184" spans="1:9">
      <c r="A184" s="30"/>
      <c r="B184" s="30"/>
      <c r="C184" s="30"/>
      <c r="D184" s="30"/>
      <c r="E184" s="30"/>
      <c r="F184" s="30"/>
      <c r="G184" s="30"/>
      <c r="H184" s="30"/>
      <c r="I184" s="17"/>
    </row>
    <row r="185" spans="1:9">
      <c r="A185" s="30"/>
      <c r="B185" s="30"/>
      <c r="C185" s="30"/>
      <c r="D185" s="30"/>
      <c r="E185" s="30"/>
      <c r="F185" s="30"/>
      <c r="G185" s="30"/>
      <c r="H185" s="30"/>
      <c r="I185" s="17"/>
    </row>
    <row r="186" spans="1:9">
      <c r="A186" s="30"/>
      <c r="B186" s="30"/>
      <c r="C186" s="30"/>
      <c r="D186" s="30"/>
      <c r="E186" s="30"/>
      <c r="F186" s="30"/>
      <c r="G186" s="30"/>
      <c r="H186" s="30"/>
      <c r="I186" s="17"/>
    </row>
    <row r="187" spans="1:9">
      <c r="A187" s="30"/>
      <c r="B187" s="30"/>
      <c r="C187" s="30"/>
      <c r="D187" s="30"/>
      <c r="E187" s="30"/>
      <c r="F187" s="30"/>
      <c r="G187" s="30"/>
      <c r="H187" s="30"/>
      <c r="I187" s="17"/>
    </row>
    <row r="188" spans="1:9">
      <c r="A188" s="30"/>
      <c r="B188" s="30"/>
      <c r="C188" s="30"/>
      <c r="D188" s="30"/>
      <c r="E188" s="30"/>
      <c r="F188" s="30"/>
      <c r="G188" s="30"/>
      <c r="H188" s="30"/>
      <c r="I188" s="17"/>
    </row>
    <row r="189" spans="1:9">
      <c r="A189" s="30"/>
      <c r="B189" s="30"/>
      <c r="C189" s="30"/>
      <c r="D189" s="30"/>
      <c r="E189" s="30"/>
      <c r="F189" s="30"/>
      <c r="G189" s="30"/>
      <c r="H189" s="30"/>
      <c r="I189" s="17"/>
    </row>
    <row r="190" spans="1:9">
      <c r="A190" s="30"/>
      <c r="B190" s="30"/>
      <c r="C190" s="30"/>
      <c r="D190" s="30"/>
      <c r="E190" s="30"/>
      <c r="F190" s="30"/>
      <c r="G190" s="30"/>
      <c r="H190" s="30"/>
      <c r="I190" s="17"/>
    </row>
    <row r="191" spans="1:9">
      <c r="A191" s="30"/>
      <c r="B191" s="30"/>
      <c r="C191" s="30"/>
      <c r="D191" s="30"/>
      <c r="E191" s="30"/>
      <c r="F191" s="30"/>
      <c r="G191" s="30"/>
      <c r="H191" s="30"/>
      <c r="I191" s="17"/>
    </row>
    <row r="192" spans="1:9">
      <c r="A192" s="30"/>
      <c r="B192" s="30"/>
      <c r="C192" s="30"/>
      <c r="D192" s="30"/>
      <c r="E192" s="30"/>
      <c r="F192" s="30"/>
      <c r="G192" s="30"/>
      <c r="H192" s="30"/>
      <c r="I192" s="17"/>
    </row>
    <row r="193" spans="1:9">
      <c r="A193" s="30"/>
      <c r="B193" s="30"/>
      <c r="C193" s="30"/>
      <c r="D193" s="30"/>
      <c r="E193" s="30"/>
      <c r="F193" s="30"/>
      <c r="G193" s="30"/>
      <c r="H193" s="30"/>
      <c r="I193" s="17"/>
    </row>
    <row r="194" spans="1:9">
      <c r="A194" s="30"/>
      <c r="B194" s="30"/>
      <c r="C194" s="30"/>
      <c r="D194" s="30"/>
      <c r="E194" s="30"/>
      <c r="F194" s="30"/>
      <c r="G194" s="30"/>
      <c r="H194" s="30"/>
      <c r="I194" s="17"/>
    </row>
    <row r="195" spans="1:9">
      <c r="A195" s="30"/>
      <c r="B195" s="30"/>
      <c r="C195" s="30"/>
      <c r="D195" s="30"/>
      <c r="E195" s="30"/>
      <c r="F195" s="30"/>
      <c r="G195" s="30"/>
      <c r="H195" s="30"/>
      <c r="I195" s="17"/>
    </row>
    <row r="196" spans="1:9">
      <c r="A196" s="30"/>
      <c r="B196" s="30"/>
      <c r="C196" s="30"/>
      <c r="D196" s="30"/>
      <c r="E196" s="30"/>
      <c r="F196" s="30"/>
      <c r="G196" s="30"/>
      <c r="H196" s="30"/>
      <c r="I196" s="17"/>
    </row>
    <row r="197" spans="1:9">
      <c r="A197" s="30"/>
      <c r="B197" s="30"/>
      <c r="C197" s="30"/>
      <c r="D197" s="30"/>
      <c r="E197" s="30"/>
      <c r="F197" s="30"/>
      <c r="G197" s="30"/>
      <c r="H197" s="30"/>
      <c r="I197" s="17"/>
    </row>
    <row r="198" spans="1:9">
      <c r="A198" s="30"/>
      <c r="B198" s="30"/>
      <c r="C198" s="30"/>
      <c r="D198" s="30"/>
      <c r="E198" s="30"/>
      <c r="F198" s="30"/>
      <c r="G198" s="30"/>
      <c r="H198" s="30"/>
      <c r="I198" s="17"/>
    </row>
    <row r="199" spans="1:9">
      <c r="A199" s="30"/>
      <c r="B199" s="30"/>
      <c r="C199" s="30"/>
      <c r="D199" s="30"/>
      <c r="E199" s="30"/>
      <c r="F199" s="30"/>
      <c r="G199" s="30"/>
      <c r="H199" s="30"/>
      <c r="I199" s="17"/>
    </row>
    <row r="200" spans="1:9">
      <c r="A200" s="30"/>
      <c r="B200" s="30"/>
      <c r="C200" s="30"/>
      <c r="D200" s="30"/>
      <c r="E200" s="30"/>
      <c r="F200" s="30"/>
      <c r="G200" s="30"/>
      <c r="H200" s="30"/>
      <c r="I200" s="17"/>
    </row>
    <row r="201" spans="1:9">
      <c r="A201" s="29"/>
      <c r="B201" s="29"/>
      <c r="C201" s="29"/>
      <c r="D201" s="29"/>
      <c r="E201" s="29"/>
      <c r="F201" s="29"/>
      <c r="G201" s="29"/>
      <c r="H201" s="29"/>
    </row>
    <row r="202" spans="1:9">
      <c r="A202" s="8"/>
      <c r="B202" s="8"/>
      <c r="C202" s="8"/>
      <c r="D202" s="8"/>
      <c r="E202" s="8"/>
      <c r="F202" s="8"/>
      <c r="G202" s="8"/>
      <c r="H202" s="8"/>
    </row>
    <row r="203" spans="1:9">
      <c r="A203" s="8"/>
      <c r="B203" s="8"/>
      <c r="C203" s="8"/>
      <c r="D203" s="8"/>
      <c r="E203" s="8"/>
      <c r="F203" s="8"/>
      <c r="G203" s="8"/>
      <c r="H203" s="8"/>
    </row>
    <row r="204" spans="1:9">
      <c r="A204" s="8"/>
      <c r="B204" s="8"/>
      <c r="C204" s="8"/>
      <c r="D204" s="8"/>
      <c r="E204" s="8"/>
      <c r="F204" s="8"/>
      <c r="G204" s="8"/>
      <c r="H204" s="8"/>
    </row>
    <row r="205" spans="1:9">
      <c r="A205" s="8"/>
      <c r="B205" s="8"/>
      <c r="C205" s="8"/>
      <c r="D205" s="8"/>
      <c r="E205" s="8"/>
      <c r="F205" s="8"/>
      <c r="G205" s="8"/>
      <c r="H205" s="8"/>
    </row>
    <row r="206" spans="1:9">
      <c r="A206" s="8"/>
      <c r="B206" s="8"/>
      <c r="C206" s="8"/>
      <c r="D206" s="8"/>
      <c r="E206" s="8"/>
      <c r="F206" s="8"/>
      <c r="G206" s="8"/>
      <c r="H206" s="8"/>
    </row>
    <row r="207" spans="1:9">
      <c r="A207" s="8"/>
      <c r="B207" s="8"/>
      <c r="C207" s="8"/>
      <c r="D207" s="8"/>
      <c r="E207" s="8"/>
      <c r="F207" s="8"/>
      <c r="G207" s="8"/>
      <c r="H207" s="8"/>
    </row>
    <row r="208" spans="1:9">
      <c r="A208" s="8"/>
      <c r="B208" s="8"/>
      <c r="C208" s="8"/>
      <c r="D208" s="8"/>
      <c r="E208" s="8"/>
      <c r="F208" s="8"/>
      <c r="G208" s="8"/>
      <c r="H208" s="8"/>
    </row>
    <row r="209" spans="1:8">
      <c r="A209" s="8"/>
      <c r="B209" s="8"/>
      <c r="C209" s="8"/>
      <c r="D209" s="8"/>
      <c r="E209" s="8"/>
      <c r="F209" s="8"/>
      <c r="G209" s="8"/>
      <c r="H209" s="8"/>
    </row>
    <row r="210" spans="1:8">
      <c r="A210" s="8"/>
      <c r="B210" s="8"/>
      <c r="C210" s="8"/>
      <c r="D210" s="8"/>
      <c r="E210" s="8"/>
      <c r="F210" s="8"/>
      <c r="G210" s="8"/>
      <c r="H210" s="8"/>
    </row>
    <row r="211" spans="1:8">
      <c r="A211" s="8"/>
      <c r="B211" s="8"/>
      <c r="C211" s="8"/>
      <c r="D211" s="8"/>
      <c r="E211" s="8"/>
      <c r="F211" s="8"/>
      <c r="G211" s="8"/>
      <c r="H211" s="8"/>
    </row>
    <row r="212" spans="1:8">
      <c r="A212" s="8"/>
      <c r="B212" s="8"/>
      <c r="C212" s="8"/>
      <c r="D212" s="8"/>
      <c r="E212" s="8"/>
      <c r="F212" s="8"/>
      <c r="G212" s="8"/>
      <c r="H212" s="8"/>
    </row>
    <row r="213" spans="1:8">
      <c r="A213" s="8"/>
      <c r="B213" s="8"/>
      <c r="C213" s="8"/>
      <c r="D213" s="8"/>
      <c r="E213" s="8"/>
      <c r="F213" s="8"/>
      <c r="G213" s="8"/>
      <c r="H213" s="8"/>
    </row>
    <row r="214" spans="1:8">
      <c r="A214" s="8"/>
      <c r="B214" s="8"/>
      <c r="C214" s="8"/>
      <c r="D214" s="8"/>
      <c r="E214" s="8"/>
      <c r="F214" s="8"/>
      <c r="G214" s="8"/>
      <c r="H214" s="8"/>
    </row>
    <row r="215" spans="1:8">
      <c r="A215" s="8"/>
      <c r="B215" s="8"/>
      <c r="C215" s="8"/>
      <c r="D215" s="8"/>
      <c r="E215" s="8"/>
      <c r="F215" s="8"/>
      <c r="G215" s="8"/>
      <c r="H215" s="8"/>
    </row>
    <row r="216" spans="1:8">
      <c r="A216" s="8"/>
      <c r="B216" s="8"/>
      <c r="C216" s="8"/>
      <c r="D216" s="8"/>
      <c r="E216" s="8"/>
      <c r="F216" s="8"/>
      <c r="G216" s="8"/>
      <c r="H216" s="8"/>
    </row>
    <row r="217" spans="1:8">
      <c r="A217" s="8"/>
      <c r="B217" s="8"/>
      <c r="C217" s="8"/>
      <c r="D217" s="8"/>
      <c r="E217" s="8"/>
      <c r="F217" s="8"/>
      <c r="G217" s="8"/>
      <c r="H217" s="8"/>
    </row>
    <row r="218" spans="1:8">
      <c r="A218" s="8"/>
      <c r="B218" s="8"/>
      <c r="C218" s="8"/>
      <c r="D218" s="8"/>
      <c r="E218" s="8"/>
      <c r="F218" s="8"/>
      <c r="G218" s="8"/>
      <c r="H218" s="8"/>
    </row>
    <row r="219" spans="1:8">
      <c r="A219" s="8"/>
      <c r="B219" s="8"/>
      <c r="C219" s="8"/>
      <c r="D219" s="8"/>
      <c r="E219" s="8"/>
      <c r="F219" s="8"/>
      <c r="G219" s="8"/>
      <c r="H219" s="8"/>
    </row>
    <row r="220" spans="1:8">
      <c r="A220" s="8"/>
      <c r="B220" s="8"/>
      <c r="C220" s="8"/>
      <c r="D220" s="8"/>
      <c r="E220" s="8"/>
      <c r="F220" s="8"/>
      <c r="G220" s="8"/>
      <c r="H220" s="8"/>
    </row>
    <row r="221" spans="1:8">
      <c r="A221" s="8"/>
      <c r="B221" s="8"/>
      <c r="C221" s="8"/>
      <c r="D221" s="8"/>
      <c r="E221" s="8"/>
      <c r="F221" s="8"/>
      <c r="G221" s="8"/>
      <c r="H221" s="8"/>
    </row>
    <row r="222" spans="1:8">
      <c r="A222" s="8"/>
      <c r="B222" s="8"/>
      <c r="C222" s="8"/>
      <c r="D222" s="8"/>
      <c r="E222" s="8"/>
      <c r="F222" s="8"/>
      <c r="G222" s="8"/>
      <c r="H222" s="8"/>
    </row>
    <row r="223" spans="1:8">
      <c r="A223" s="8"/>
      <c r="B223" s="8"/>
      <c r="C223" s="8"/>
      <c r="D223" s="8"/>
      <c r="E223" s="8"/>
      <c r="F223" s="8"/>
      <c r="G223" s="8"/>
      <c r="H223" s="8"/>
    </row>
    <row r="224" spans="1:8">
      <c r="A224" s="8"/>
      <c r="B224" s="8"/>
      <c r="C224" s="8"/>
      <c r="D224" s="8"/>
      <c r="E224" s="8"/>
      <c r="F224" s="8"/>
      <c r="G224" s="8"/>
      <c r="H224" s="8"/>
    </row>
    <row r="225" spans="1:8">
      <c r="A225" s="8"/>
      <c r="B225" s="8"/>
      <c r="C225" s="8"/>
      <c r="D225" s="8"/>
      <c r="E225" s="8"/>
      <c r="F225" s="8"/>
      <c r="G225" s="8"/>
      <c r="H225" s="8"/>
    </row>
    <row r="226" spans="1:8">
      <c r="A226" s="8"/>
      <c r="B226" s="8"/>
      <c r="C226" s="8"/>
      <c r="D226" s="8"/>
      <c r="E226" s="8"/>
      <c r="F226" s="8"/>
      <c r="G226" s="8"/>
      <c r="H226" s="8"/>
    </row>
    <row r="227" spans="1:8">
      <c r="A227" s="8"/>
      <c r="B227" s="8"/>
      <c r="C227" s="8"/>
      <c r="D227" s="8"/>
      <c r="E227" s="8"/>
      <c r="F227" s="8"/>
      <c r="G227" s="8"/>
      <c r="H227" s="8"/>
    </row>
    <row r="228" spans="1:8">
      <c r="A228" s="8"/>
      <c r="B228" s="8"/>
      <c r="C228" s="8"/>
      <c r="D228" s="8"/>
      <c r="E228" s="8"/>
      <c r="F228" s="8"/>
      <c r="G228" s="8"/>
      <c r="H228" s="8"/>
    </row>
    <row r="229" spans="1:8">
      <c r="A229" s="8"/>
      <c r="B229" s="8"/>
      <c r="C229" s="8"/>
      <c r="D229" s="8"/>
      <c r="E229" s="8"/>
      <c r="F229" s="8"/>
      <c r="G229" s="8"/>
      <c r="H229" s="8"/>
    </row>
    <row r="230" spans="1:8">
      <c r="A230" s="8"/>
      <c r="B230" s="8"/>
      <c r="C230" s="8"/>
      <c r="D230" s="8"/>
      <c r="E230" s="8"/>
      <c r="F230" s="8"/>
      <c r="G230" s="8"/>
      <c r="H230" s="8"/>
    </row>
    <row r="231" spans="1:8">
      <c r="A231" s="8"/>
      <c r="B231" s="8"/>
      <c r="C231" s="8"/>
      <c r="D231" s="8"/>
      <c r="E231" s="8"/>
      <c r="F231" s="8"/>
      <c r="G231" s="8"/>
      <c r="H231" s="8"/>
    </row>
    <row r="232" spans="1:8">
      <c r="A232" s="8"/>
      <c r="B232" s="8"/>
      <c r="C232" s="8"/>
      <c r="D232" s="8"/>
      <c r="E232" s="8"/>
      <c r="F232" s="8"/>
      <c r="G232" s="8"/>
      <c r="H232" s="8"/>
    </row>
    <row r="233" spans="1:8">
      <c r="A233" s="8"/>
      <c r="B233" s="8"/>
      <c r="C233" s="8"/>
      <c r="D233" s="8"/>
      <c r="E233" s="8"/>
      <c r="F233" s="8"/>
      <c r="G233" s="8"/>
      <c r="H233" s="8"/>
    </row>
    <row r="234" spans="1:8">
      <c r="A234" s="8"/>
      <c r="B234" s="8"/>
      <c r="C234" s="8"/>
      <c r="D234" s="8"/>
      <c r="E234" s="8"/>
      <c r="F234" s="8"/>
      <c r="G234" s="8"/>
      <c r="H234" s="8"/>
    </row>
    <row r="235" spans="1:8">
      <c r="A235" s="8"/>
      <c r="B235" s="8"/>
      <c r="C235" s="8"/>
      <c r="D235" s="8"/>
      <c r="E235" s="8"/>
      <c r="F235" s="8"/>
      <c r="G235" s="8"/>
      <c r="H235" s="8"/>
    </row>
    <row r="236" spans="1:8">
      <c r="A236" s="8"/>
      <c r="B236" s="8"/>
      <c r="C236" s="8"/>
      <c r="D236" s="8"/>
      <c r="E236" s="8"/>
      <c r="F236" s="8"/>
      <c r="G236" s="8"/>
      <c r="H236" s="8"/>
    </row>
    <row r="237" spans="1:8">
      <c r="A237" s="8"/>
      <c r="B237" s="8"/>
      <c r="C237" s="8"/>
      <c r="D237" s="8"/>
      <c r="E237" s="8"/>
      <c r="F237" s="8"/>
      <c r="G237" s="8"/>
      <c r="H237" s="8"/>
    </row>
    <row r="238" spans="1:8">
      <c r="A238" s="8"/>
      <c r="B238" s="8"/>
      <c r="C238" s="8"/>
      <c r="D238" s="8"/>
      <c r="E238" s="8"/>
      <c r="F238" s="8"/>
      <c r="G238" s="8"/>
      <c r="H238" s="8"/>
    </row>
    <row r="239" spans="1:8">
      <c r="A239" s="8"/>
      <c r="B239" s="8"/>
      <c r="C239" s="8"/>
      <c r="D239" s="8"/>
      <c r="E239" s="8"/>
      <c r="F239" s="8"/>
      <c r="G239" s="8"/>
      <c r="H239" s="8"/>
    </row>
    <row r="240" spans="1:8">
      <c r="A240" s="8"/>
      <c r="B240" s="8"/>
      <c r="C240" s="8"/>
      <c r="D240" s="8"/>
      <c r="E240" s="8"/>
      <c r="F240" s="8"/>
      <c r="G240" s="8"/>
      <c r="H240" s="8"/>
    </row>
    <row r="241" spans="1:8">
      <c r="A241" s="8"/>
      <c r="B241" s="8"/>
      <c r="C241" s="8"/>
      <c r="D241" s="8"/>
      <c r="E241" s="8"/>
      <c r="F241" s="8"/>
      <c r="G241" s="8"/>
      <c r="H241" s="8"/>
    </row>
    <row r="242" spans="1:8">
      <c r="A242" s="8"/>
      <c r="B242" s="8"/>
      <c r="C242" s="8"/>
      <c r="D242" s="8"/>
      <c r="E242" s="8"/>
      <c r="F242" s="8"/>
      <c r="G242" s="8"/>
      <c r="H242" s="8"/>
    </row>
    <row r="243" spans="1:8">
      <c r="A243" s="8"/>
      <c r="B243" s="8"/>
      <c r="C243" s="8"/>
      <c r="D243" s="8"/>
      <c r="E243" s="8"/>
      <c r="F243" s="8"/>
      <c r="G243" s="8"/>
      <c r="H243" s="8"/>
    </row>
    <row r="244" spans="1:8">
      <c r="A244" s="8"/>
      <c r="B244" s="8"/>
      <c r="C244" s="8"/>
      <c r="D244" s="8"/>
      <c r="E244" s="8"/>
      <c r="F244" s="8"/>
      <c r="G244" s="8"/>
      <c r="H244" s="8"/>
    </row>
    <row r="245" spans="1:8">
      <c r="A245" s="8"/>
      <c r="B245" s="8"/>
      <c r="C245" s="8"/>
      <c r="D245" s="8"/>
      <c r="E245" s="8"/>
      <c r="F245" s="8"/>
      <c r="G245" s="8"/>
      <c r="H245" s="8"/>
    </row>
    <row r="246" spans="1:8">
      <c r="A246" s="8"/>
      <c r="B246" s="8"/>
      <c r="C246" s="8"/>
      <c r="D246" s="8"/>
      <c r="E246" s="8"/>
      <c r="F246" s="8"/>
      <c r="G246" s="8"/>
      <c r="H246" s="8"/>
    </row>
    <row r="247" spans="1:8">
      <c r="A247" s="8"/>
      <c r="B247" s="8"/>
      <c r="C247" s="8"/>
      <c r="D247" s="8"/>
      <c r="E247" s="8"/>
      <c r="F247" s="8"/>
      <c r="G247" s="8"/>
      <c r="H247" s="8"/>
    </row>
    <row r="248" spans="1:8">
      <c r="A248" s="8"/>
      <c r="B248" s="8"/>
      <c r="C248" s="8"/>
      <c r="D248" s="8"/>
      <c r="E248" s="8"/>
      <c r="F248" s="8"/>
      <c r="G248" s="8"/>
      <c r="H248" s="8"/>
    </row>
    <row r="249" spans="1:8">
      <c r="A249" s="8"/>
      <c r="B249" s="8"/>
      <c r="C249" s="8"/>
      <c r="D249" s="8"/>
      <c r="E249" s="8"/>
      <c r="F249" s="8"/>
      <c r="G249" s="8"/>
      <c r="H249" s="8"/>
    </row>
    <row r="250" spans="1:8">
      <c r="A250" s="8"/>
      <c r="B250" s="8"/>
      <c r="C250" s="8"/>
      <c r="D250" s="8"/>
      <c r="E250" s="8"/>
      <c r="F250" s="8"/>
      <c r="G250" s="8"/>
      <c r="H250" s="8"/>
    </row>
    <row r="251" spans="1:8">
      <c r="A251" s="8"/>
      <c r="B251" s="8"/>
      <c r="C251" s="8"/>
      <c r="D251" s="8"/>
      <c r="E251" s="8"/>
      <c r="F251" s="8"/>
      <c r="G251" s="8"/>
      <c r="H251" s="8"/>
    </row>
    <row r="252" spans="1:8">
      <c r="A252" s="8"/>
      <c r="B252" s="8"/>
      <c r="C252" s="8"/>
      <c r="D252" s="8"/>
      <c r="E252" s="8"/>
      <c r="F252" s="8"/>
      <c r="G252" s="8"/>
      <c r="H252" s="8"/>
    </row>
    <row r="253" spans="1:8">
      <c r="A253" s="8"/>
      <c r="B253" s="8"/>
      <c r="C253" s="8"/>
      <c r="D253" s="8"/>
      <c r="E253" s="8"/>
      <c r="F253" s="8"/>
      <c r="G253" s="8"/>
      <c r="H253" s="8"/>
    </row>
    <row r="254" spans="1:8">
      <c r="A254" s="8"/>
      <c r="B254" s="8"/>
      <c r="C254" s="8"/>
      <c r="D254" s="8"/>
      <c r="E254" s="8"/>
      <c r="F254" s="8"/>
      <c r="G254" s="8"/>
      <c r="H254" s="8"/>
    </row>
    <row r="255" spans="1:8">
      <c r="A255" s="8"/>
      <c r="B255" s="8"/>
      <c r="C255" s="8"/>
      <c r="D255" s="8"/>
      <c r="E255" s="8"/>
      <c r="F255" s="8"/>
      <c r="G255" s="8"/>
      <c r="H255" s="8"/>
    </row>
    <row r="256" spans="1:8">
      <c r="A256" s="8"/>
      <c r="B256" s="8"/>
      <c r="C256" s="8"/>
      <c r="D256" s="8"/>
      <c r="E256" s="8"/>
      <c r="F256" s="8"/>
      <c r="G256" s="8"/>
      <c r="H256" s="8"/>
    </row>
    <row r="257" spans="1:8">
      <c r="A257" s="8"/>
      <c r="B257" s="8"/>
      <c r="C257" s="8"/>
      <c r="D257" s="8"/>
      <c r="E257" s="8"/>
      <c r="F257" s="8"/>
      <c r="G257" s="8"/>
      <c r="H257" s="8"/>
    </row>
    <row r="258" spans="1:8">
      <c r="A258" s="8"/>
      <c r="B258" s="8"/>
      <c r="C258" s="8"/>
      <c r="D258" s="8"/>
      <c r="E258" s="8"/>
      <c r="F258" s="8"/>
      <c r="G258" s="8"/>
      <c r="H258" s="8"/>
    </row>
    <row r="259" spans="1:8">
      <c r="A259" s="8"/>
      <c r="B259" s="8"/>
      <c r="C259" s="8"/>
      <c r="D259" s="8"/>
      <c r="E259" s="8"/>
      <c r="F259" s="8"/>
      <c r="G259" s="8"/>
      <c r="H259" s="8"/>
    </row>
    <row r="260" spans="1:8">
      <c r="A260" s="8"/>
      <c r="B260" s="8"/>
      <c r="C260" s="8"/>
      <c r="D260" s="8"/>
      <c r="E260" s="8"/>
      <c r="F260" s="8"/>
      <c r="G260" s="8"/>
      <c r="H260" s="8"/>
    </row>
    <row r="261" spans="1:8">
      <c r="A261" s="8"/>
      <c r="B261" s="8"/>
      <c r="C261" s="8"/>
      <c r="D261" s="8"/>
      <c r="E261" s="8"/>
      <c r="F261" s="8"/>
      <c r="G261" s="8"/>
      <c r="H261" s="8"/>
    </row>
    <row r="262" spans="1:8">
      <c r="A262" s="8"/>
      <c r="B262" s="8"/>
      <c r="C262" s="8"/>
      <c r="D262" s="8"/>
      <c r="E262" s="8"/>
      <c r="F262" s="8"/>
      <c r="G262" s="8"/>
      <c r="H262" s="8"/>
    </row>
    <row r="263" spans="1:8">
      <c r="A263" s="8"/>
      <c r="B263" s="8"/>
      <c r="C263" s="8"/>
      <c r="D263" s="8"/>
      <c r="E263" s="8"/>
      <c r="F263" s="8"/>
      <c r="G263" s="8"/>
      <c r="H263" s="8"/>
    </row>
    <row r="264" spans="1:8">
      <c r="A264" s="8"/>
      <c r="B264" s="8"/>
      <c r="C264" s="8"/>
      <c r="D264" s="8"/>
      <c r="E264" s="8"/>
      <c r="F264" s="8"/>
      <c r="G264" s="8"/>
      <c r="H264" s="8"/>
    </row>
    <row r="265" spans="1:8">
      <c r="A265" s="8"/>
      <c r="B265" s="8"/>
      <c r="C265" s="8"/>
      <c r="D265" s="8"/>
      <c r="E265" s="8"/>
      <c r="F265" s="8"/>
      <c r="G265" s="8"/>
      <c r="H265" s="8"/>
    </row>
    <row r="266" spans="1:8">
      <c r="A266" s="8"/>
      <c r="B266" s="8"/>
      <c r="C266" s="8"/>
      <c r="D266" s="8"/>
      <c r="E266" s="8"/>
      <c r="F266" s="8"/>
      <c r="G266" s="8"/>
      <c r="H266" s="8"/>
    </row>
    <row r="267" spans="1:8">
      <c r="A267" s="8"/>
      <c r="B267" s="8"/>
      <c r="C267" s="8"/>
      <c r="D267" s="8"/>
      <c r="E267" s="8"/>
      <c r="F267" s="8"/>
      <c r="G267" s="8"/>
      <c r="H267" s="8"/>
    </row>
    <row r="268" spans="1:8">
      <c r="A268" s="8"/>
      <c r="B268" s="8"/>
      <c r="C268" s="8"/>
      <c r="D268" s="8"/>
      <c r="E268" s="8"/>
      <c r="F268" s="8"/>
      <c r="G268" s="8"/>
      <c r="H268" s="8"/>
    </row>
    <row r="269" spans="1:8">
      <c r="A269" s="8"/>
      <c r="B269" s="8"/>
      <c r="C269" s="8"/>
      <c r="D269" s="8"/>
      <c r="E269" s="8"/>
      <c r="F269" s="8"/>
      <c r="G269" s="8"/>
      <c r="H269" s="8"/>
    </row>
    <row r="270" spans="1:8">
      <c r="A270" s="8"/>
      <c r="B270" s="8"/>
      <c r="C270" s="8"/>
      <c r="D270" s="8"/>
      <c r="E270" s="8"/>
      <c r="F270" s="8"/>
      <c r="G270" s="8"/>
      <c r="H270" s="8"/>
    </row>
    <row r="271" spans="1:8">
      <c r="A271" s="8"/>
      <c r="B271" s="8"/>
      <c r="C271" s="8"/>
      <c r="D271" s="8"/>
      <c r="E271" s="8"/>
      <c r="F271" s="8"/>
      <c r="G271" s="8"/>
      <c r="H271" s="8"/>
    </row>
    <row r="272" spans="1:8">
      <c r="A272" s="8"/>
      <c r="B272" s="8"/>
      <c r="C272" s="8"/>
      <c r="D272" s="8"/>
      <c r="E272" s="8"/>
      <c r="F272" s="8"/>
      <c r="G272" s="8"/>
      <c r="H272" s="8"/>
    </row>
    <row r="273" spans="1:8">
      <c r="A273" s="8"/>
      <c r="B273" s="8"/>
      <c r="C273" s="8"/>
      <c r="D273" s="8"/>
      <c r="E273" s="8"/>
      <c r="F273" s="8"/>
      <c r="G273" s="8"/>
      <c r="H273" s="8"/>
    </row>
    <row r="274" spans="1:8">
      <c r="A274" s="8"/>
      <c r="B274" s="8"/>
      <c r="C274" s="8"/>
      <c r="D274" s="8"/>
      <c r="E274" s="8"/>
      <c r="F274" s="8"/>
      <c r="G274" s="8"/>
      <c r="H274" s="8"/>
    </row>
    <row r="275" spans="1:8">
      <c r="A275" s="8"/>
      <c r="B275" s="8"/>
      <c r="C275" s="8"/>
      <c r="D275" s="8"/>
      <c r="E275" s="8"/>
      <c r="F275" s="8"/>
      <c r="G275" s="8"/>
      <c r="H275" s="8"/>
    </row>
    <row r="276" spans="1:8">
      <c r="A276" s="8"/>
      <c r="B276" s="8"/>
      <c r="C276" s="8"/>
      <c r="D276" s="8"/>
      <c r="E276" s="8"/>
      <c r="F276" s="8"/>
      <c r="G276" s="8"/>
      <c r="H276" s="8"/>
    </row>
    <row r="277" spans="1:8">
      <c r="A277" s="8"/>
      <c r="B277" s="8"/>
      <c r="C277" s="8"/>
      <c r="D277" s="8"/>
      <c r="E277" s="8"/>
      <c r="F277" s="8"/>
      <c r="G277" s="8"/>
      <c r="H277" s="8"/>
    </row>
    <row r="278" spans="1:8">
      <c r="A278" s="8"/>
      <c r="B278" s="8"/>
      <c r="C278" s="8"/>
      <c r="D278" s="8"/>
      <c r="E278" s="8"/>
      <c r="F278" s="8"/>
      <c r="G278" s="8"/>
      <c r="H278" s="8"/>
    </row>
    <row r="279" spans="1:8">
      <c r="A279" s="8"/>
      <c r="B279" s="8"/>
      <c r="C279" s="8"/>
      <c r="D279" s="8"/>
      <c r="E279" s="8"/>
      <c r="F279" s="8"/>
      <c r="G279" s="8"/>
      <c r="H279" s="8"/>
    </row>
    <row r="280" spans="1:8">
      <c r="A280" s="8"/>
      <c r="B280" s="8"/>
      <c r="C280" s="8"/>
      <c r="D280" s="8"/>
      <c r="E280" s="8"/>
      <c r="F280" s="8"/>
      <c r="G280" s="8"/>
      <c r="H280" s="8"/>
    </row>
    <row r="281" spans="1:8">
      <c r="A281" s="8"/>
      <c r="B281" s="8"/>
      <c r="C281" s="8"/>
      <c r="D281" s="8"/>
      <c r="E281" s="8"/>
      <c r="F281" s="8"/>
      <c r="G281" s="8"/>
      <c r="H281" s="8"/>
    </row>
    <row r="282" spans="1:8">
      <c r="A282" s="8"/>
      <c r="B282" s="8"/>
      <c r="C282" s="8"/>
      <c r="D282" s="8"/>
      <c r="E282" s="8"/>
      <c r="F282" s="8"/>
      <c r="G282" s="8"/>
      <c r="H282" s="8"/>
    </row>
    <row r="283" spans="1:8">
      <c r="A283" s="8"/>
      <c r="B283" s="8"/>
      <c r="C283" s="8"/>
      <c r="D283" s="8"/>
      <c r="E283" s="8"/>
      <c r="F283" s="8"/>
      <c r="G283" s="8"/>
      <c r="H283" s="8"/>
    </row>
    <row r="284" spans="1:8">
      <c r="A284" s="8"/>
      <c r="B284" s="8"/>
      <c r="C284" s="8"/>
      <c r="D284" s="8"/>
      <c r="E284" s="8"/>
      <c r="F284" s="8"/>
      <c r="G284" s="8"/>
      <c r="H284" s="8"/>
    </row>
    <row r="285" spans="1:8">
      <c r="A285" s="8"/>
      <c r="B285" s="8"/>
      <c r="C285" s="8"/>
      <c r="D285" s="8"/>
      <c r="E285" s="8"/>
      <c r="F285" s="8"/>
      <c r="G285" s="8"/>
      <c r="H285" s="8"/>
    </row>
    <row r="286" spans="1:8">
      <c r="A286" s="8"/>
      <c r="B286" s="8"/>
      <c r="C286" s="8"/>
      <c r="D286" s="8"/>
      <c r="E286" s="8"/>
      <c r="F286" s="8"/>
      <c r="G286" s="8"/>
      <c r="H286" s="8"/>
    </row>
    <row r="287" spans="1:8">
      <c r="A287" s="8"/>
      <c r="B287" s="8"/>
      <c r="C287" s="8"/>
      <c r="D287" s="8"/>
      <c r="E287" s="8"/>
      <c r="F287" s="8"/>
      <c r="G287" s="8"/>
      <c r="H287" s="8"/>
    </row>
    <row r="288" spans="1:8">
      <c r="A288" s="8"/>
      <c r="B288" s="8"/>
      <c r="C288" s="8"/>
      <c r="D288" s="8"/>
      <c r="E288" s="8"/>
      <c r="F288" s="8"/>
      <c r="G288" s="8"/>
      <c r="H288" s="8"/>
    </row>
    <row r="289" spans="1:8">
      <c r="A289" s="8"/>
      <c r="B289" s="8"/>
      <c r="C289" s="8"/>
      <c r="D289" s="8"/>
      <c r="E289" s="8"/>
      <c r="F289" s="8"/>
      <c r="G289" s="8"/>
      <c r="H289" s="8"/>
    </row>
    <row r="290" spans="1:8">
      <c r="A290" s="8"/>
      <c r="B290" s="8"/>
      <c r="C290" s="8"/>
      <c r="D290" s="8"/>
      <c r="E290" s="8"/>
      <c r="F290" s="8"/>
      <c r="G290" s="8"/>
      <c r="H290" s="8"/>
    </row>
    <row r="291" spans="1:8">
      <c r="A291" s="8"/>
      <c r="B291" s="8"/>
      <c r="C291" s="8"/>
      <c r="D291" s="8"/>
      <c r="E291" s="8"/>
      <c r="F291" s="8"/>
      <c r="G291" s="8"/>
      <c r="H291" s="8"/>
    </row>
    <row r="292" spans="1:8">
      <c r="A292" s="8"/>
      <c r="B292" s="8"/>
      <c r="C292" s="8"/>
      <c r="D292" s="8"/>
      <c r="E292" s="8"/>
      <c r="F292" s="8"/>
      <c r="G292" s="8"/>
      <c r="H292" s="8"/>
    </row>
    <row r="293" spans="1:8">
      <c r="A293" s="8"/>
      <c r="B293" s="8"/>
      <c r="C293" s="8"/>
      <c r="D293" s="8"/>
      <c r="E293" s="8"/>
      <c r="F293" s="8"/>
      <c r="G293" s="8"/>
      <c r="H293" s="8"/>
    </row>
    <row r="294" spans="1:8">
      <c r="A294" s="8"/>
      <c r="B294" s="8"/>
      <c r="C294" s="8"/>
      <c r="D294" s="8"/>
      <c r="E294" s="8"/>
      <c r="F294" s="8"/>
      <c r="G294" s="8"/>
      <c r="H294" s="8"/>
    </row>
    <row r="295" spans="1:8">
      <c r="A295" s="8"/>
      <c r="B295" s="8"/>
      <c r="C295" s="8"/>
      <c r="D295" s="8"/>
      <c r="E295" s="8"/>
      <c r="F295" s="8"/>
      <c r="G295" s="8"/>
      <c r="H295" s="8"/>
    </row>
    <row r="296" spans="1:8">
      <c r="A296" s="8"/>
      <c r="B296" s="8"/>
      <c r="C296" s="8"/>
      <c r="D296" s="8"/>
      <c r="E296" s="8"/>
      <c r="F296" s="8"/>
      <c r="G296" s="8"/>
      <c r="H296" s="8"/>
    </row>
    <row r="297" spans="1:8">
      <c r="A297" s="8"/>
      <c r="B297" s="8"/>
      <c r="C297" s="8"/>
      <c r="D297" s="8"/>
      <c r="E297" s="8"/>
      <c r="F297" s="8"/>
      <c r="G297" s="8"/>
      <c r="H297" s="8"/>
    </row>
    <row r="298" spans="1:8">
      <c r="A298" s="8"/>
      <c r="B298" s="8"/>
      <c r="C298" s="8"/>
      <c r="D298" s="8"/>
      <c r="E298" s="8"/>
      <c r="F298" s="8"/>
      <c r="G298" s="8"/>
      <c r="H298" s="8"/>
    </row>
    <row r="299" spans="1:8">
      <c r="A299" s="8"/>
      <c r="B299" s="8"/>
      <c r="C299" s="8"/>
      <c r="D299" s="8"/>
      <c r="E299" s="8"/>
      <c r="F299" s="8"/>
      <c r="G299" s="8"/>
      <c r="H299" s="8"/>
    </row>
    <row r="300" spans="1:8">
      <c r="A300" s="8"/>
      <c r="B300" s="8"/>
      <c r="C300" s="8"/>
      <c r="D300" s="8"/>
      <c r="E300" s="8"/>
      <c r="F300" s="8"/>
      <c r="G300" s="8"/>
      <c r="H300" s="8"/>
    </row>
    <row r="301" spans="1:8">
      <c r="A301" s="8"/>
      <c r="B301" s="8"/>
      <c r="C301" s="8"/>
      <c r="D301" s="8"/>
      <c r="E301" s="8"/>
      <c r="F301" s="8"/>
      <c r="G301" s="8"/>
      <c r="H301" s="8"/>
    </row>
    <row r="302" spans="1:8">
      <c r="A302" s="7"/>
      <c r="B302" s="7"/>
      <c r="C302" s="7"/>
      <c r="D302" s="7"/>
      <c r="E302" s="7"/>
      <c r="F302" s="7"/>
      <c r="G302" s="7"/>
      <c r="H302" s="7"/>
    </row>
    <row r="303" spans="1:8">
      <c r="A303" s="7"/>
      <c r="B303" s="7"/>
      <c r="C303" s="7"/>
      <c r="D303" s="7"/>
      <c r="E303" s="7"/>
      <c r="F303" s="7"/>
      <c r="G303" s="7"/>
      <c r="H303" s="7"/>
    </row>
    <row r="304" spans="1:8">
      <c r="A304" s="7"/>
      <c r="B304" s="7"/>
      <c r="C304" s="7"/>
      <c r="D304" s="7"/>
      <c r="E304" s="7"/>
      <c r="F304" s="7"/>
      <c r="G304" s="7"/>
      <c r="H304" s="7"/>
    </row>
    <row r="305" spans="1:8">
      <c r="A305" s="7"/>
      <c r="B305" s="7"/>
      <c r="C305" s="7"/>
      <c r="D305" s="7"/>
      <c r="E305" s="7"/>
      <c r="F305" s="7"/>
      <c r="G305" s="7"/>
      <c r="H305" s="7"/>
    </row>
    <row r="306" spans="1:8">
      <c r="A306" s="7"/>
      <c r="B306" s="7"/>
      <c r="C306" s="7"/>
      <c r="D306" s="7"/>
      <c r="E306" s="7"/>
      <c r="F306" s="7"/>
      <c r="G306" s="7"/>
      <c r="H306" s="7"/>
    </row>
    <row r="307" spans="1:8">
      <c r="A307" s="7"/>
      <c r="B307" s="7"/>
      <c r="C307" s="7"/>
      <c r="D307" s="7"/>
      <c r="E307" s="7"/>
      <c r="F307" s="7"/>
      <c r="G307" s="7"/>
      <c r="H307" s="7"/>
    </row>
    <row r="308" spans="1:8">
      <c r="A308" s="7"/>
      <c r="B308" s="7"/>
      <c r="C308" s="7"/>
      <c r="D308" s="7"/>
      <c r="E308" s="7"/>
      <c r="F308" s="7"/>
      <c r="G308" s="7"/>
      <c r="H308" s="7"/>
    </row>
    <row r="309" spans="1:8">
      <c r="A309" s="7"/>
      <c r="B309" s="7"/>
      <c r="C309" s="7"/>
      <c r="D309" s="7"/>
      <c r="E309" s="7"/>
      <c r="F309" s="7"/>
      <c r="G309" s="7"/>
      <c r="H309" s="7"/>
    </row>
    <row r="310" spans="1:8">
      <c r="A310" s="7"/>
      <c r="B310" s="7"/>
      <c r="C310" s="7"/>
      <c r="D310" s="7"/>
      <c r="E310" s="7"/>
      <c r="F310" s="7"/>
      <c r="G310" s="7"/>
      <c r="H310" s="7"/>
    </row>
    <row r="311" spans="1:8">
      <c r="A311" s="7"/>
      <c r="B311" s="7"/>
      <c r="C311" s="7"/>
      <c r="D311" s="7"/>
      <c r="E311" s="7"/>
      <c r="F311" s="7"/>
      <c r="G311" s="7"/>
      <c r="H311" s="7"/>
    </row>
    <row r="312" spans="1:8">
      <c r="A312" s="7"/>
      <c r="B312" s="7"/>
      <c r="C312" s="7"/>
      <c r="D312" s="7"/>
      <c r="E312" s="7"/>
      <c r="F312" s="7"/>
      <c r="G312" s="7"/>
      <c r="H312" s="7"/>
    </row>
  </sheetData>
  <mergeCells count="2">
    <mergeCell ref="A2:H2"/>
    <mergeCell ref="B4:C4"/>
  </mergeCells>
  <pageMargins left="0.7" right="0.7" top="0.75" bottom="0.75" header="0.3" footer="0.3"/>
  <pageSetup orientation="portrait"/>
  <extLst>
    <ext xmlns:x14="http://schemas.microsoft.com/office/spreadsheetml/2009/9/main" uri="{CCE6A557-97BC-4b89-ADB6-D9C93CAAB3DF}">
      <x14:dataValidations xmlns:xm="http://schemas.microsoft.com/office/excel/2006/main" count="3">
        <x14:dataValidation type="list" allowBlank="1" showInputMessage="1" showErrorMessage="1">
          <x14:formula1>
            <xm:f>LISTAS!$D$3:$D$48</xm:f>
          </x14:formula1>
          <xm:sqref>B4:C4</xm:sqref>
        </x14:dataValidation>
        <x14:dataValidation type="list" allowBlank="1" showInputMessage="1" showErrorMessage="1">
          <x14:formula1>
            <xm:f>LISTAS!$B$3:$B$14</xm:f>
          </x14:formula1>
          <xm:sqref>A7:A312</xm:sqref>
        </x14:dataValidation>
        <x14:dataValidation type="list" allowBlank="1" showInputMessage="1" showErrorMessage="1">
          <x14:formula1>
            <xm:f>LISTAS!$F$3:$F$4</xm:f>
          </x14:formula1>
          <xm:sqref>C7:C312</xm:sqref>
        </x14:dataValidation>
      </x14:dataValidations>
    </ex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8</vt:i4>
      </vt:variant>
    </vt:vector>
  </HeadingPairs>
  <TitlesOfParts>
    <vt:vector size="8" baseType="lpstr">
      <vt:lpstr>LISTAS</vt:lpstr>
      <vt:lpstr>2006</vt:lpstr>
      <vt:lpstr>2007</vt:lpstr>
      <vt:lpstr>2008</vt:lpstr>
      <vt:lpstr>2009</vt:lpstr>
      <vt:lpstr>2010</vt:lpstr>
      <vt:lpstr>2011</vt:lpstr>
      <vt:lpstr>2012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SAUL GARCIA CORONA</dc:creator>
  <cp:lastModifiedBy>Anahí Torruco</cp:lastModifiedBy>
  <dcterms:created xsi:type="dcterms:W3CDTF">2019-05-02T19:09:52Z</dcterms:created>
  <dcterms:modified xsi:type="dcterms:W3CDTF">2019-05-12T04:16:44Z</dcterms:modified>
</cp:coreProperties>
</file>