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mpena\Dropbox\2019\0_Solicitudes\11-Febrero\11\03-Informes Transparencia\2018\"/>
    </mc:Choice>
  </mc:AlternateContent>
  <bookViews>
    <workbookView xWindow="24615" yWindow="-15" windowWidth="12030" windowHeight="10740" tabRatio="854" firstSheet="1" activeTab="12"/>
  </bookViews>
  <sheets>
    <sheet name="DatosGrafico" sheetId="2" state="hidden" r:id="rId1"/>
    <sheet name="Enero" sheetId="1" r:id="rId2"/>
    <sheet name="Ene-Feb" sheetId="3" r:id="rId3"/>
    <sheet name="Ene-Mar" sheetId="14" r:id="rId4"/>
    <sheet name="Ene-Abr" sheetId="15" r:id="rId5"/>
    <sheet name="Ene-May" sheetId="16" r:id="rId6"/>
    <sheet name="Ene-Jun" sheetId="17" r:id="rId7"/>
    <sheet name="Ene-Jul" sheetId="18" r:id="rId8"/>
    <sheet name="Ene-Ago" sheetId="19" r:id="rId9"/>
    <sheet name="Ene-Sep" sheetId="20" r:id="rId10"/>
    <sheet name="Ene-Oct" sheetId="21" r:id="rId11"/>
    <sheet name="Ene-Nov" sheetId="22" r:id="rId12"/>
    <sheet name="Ene-Dic" sheetId="23" r:id="rId13"/>
  </sheets>
  <definedNames>
    <definedName name="_xlnm.Print_Area" localSheetId="4">'Ene-Abr'!$A$1:$O$43</definedName>
    <definedName name="_xlnm.Print_Area" localSheetId="8">'Ene-Ago'!$A$1:$O$43</definedName>
    <definedName name="_xlnm.Print_Area" localSheetId="12">'Ene-Dic'!$A$1:$O$43</definedName>
    <definedName name="_xlnm.Print_Area" localSheetId="2">'Ene-Feb'!$A$1:$O$43</definedName>
    <definedName name="_xlnm.Print_Area" localSheetId="7">'Ene-Jul'!$A$1:$O$43</definedName>
    <definedName name="_xlnm.Print_Area" localSheetId="6">'Ene-Jun'!$A$1:$O$43</definedName>
    <definedName name="_xlnm.Print_Area" localSheetId="3">'Ene-Mar'!$A$1:$O$43</definedName>
    <definedName name="_xlnm.Print_Area" localSheetId="5">'Ene-May'!$A$1:$O$43</definedName>
    <definedName name="_xlnm.Print_Area" localSheetId="11">'Ene-Nov'!$A$1:$O$43</definedName>
    <definedName name="_xlnm.Print_Area" localSheetId="10">'Ene-Oct'!$A$1:$O$43</definedName>
    <definedName name="_xlnm.Print_Area" localSheetId="1">Enero!$A$1:$O$43</definedName>
    <definedName name="_xlnm.Print_Area" localSheetId="9">'Ene-Sep'!$A$1:$O$43</definedName>
  </definedNames>
  <calcPr calcId="152511"/>
</workbook>
</file>

<file path=xl/calcChain.xml><?xml version="1.0" encoding="utf-8"?>
<calcChain xmlns="http://schemas.openxmlformats.org/spreadsheetml/2006/main">
  <c r="Q56" i="2" l="1"/>
  <c r="Q55" i="2" l="1"/>
  <c r="Q54" i="2" l="1"/>
  <c r="Q53" i="2"/>
  <c r="Q52" i="2"/>
  <c r="D70" i="2"/>
  <c r="E70" i="2"/>
  <c r="C70" i="2"/>
  <c r="B70" i="2"/>
  <c r="E12" i="15"/>
  <c r="E14" i="15"/>
  <c r="E17" i="15"/>
  <c r="E21" i="15"/>
  <c r="E25" i="15"/>
  <c r="E9" i="15" l="1"/>
  <c r="D69" i="2"/>
  <c r="C69" i="2"/>
  <c r="B69" i="2"/>
  <c r="I7" i="2" l="1"/>
  <c r="E69" i="2" s="1"/>
  <c r="Q26" i="2"/>
  <c r="G17" i="23" s="1"/>
  <c r="E25" i="23"/>
  <c r="E21" i="23"/>
  <c r="E17" i="23"/>
  <c r="E14" i="23"/>
  <c r="E12" i="23"/>
  <c r="E25" i="22"/>
  <c r="E21" i="22"/>
  <c r="E17" i="22"/>
  <c r="E14" i="22"/>
  <c r="E12" i="22"/>
  <c r="E25" i="21"/>
  <c r="E21" i="21"/>
  <c r="E17" i="21"/>
  <c r="E14" i="21"/>
  <c r="E12" i="21"/>
  <c r="E25" i="20"/>
  <c r="E21" i="20"/>
  <c r="E17" i="20"/>
  <c r="E14" i="20"/>
  <c r="E12" i="20"/>
  <c r="E25" i="19"/>
  <c r="E21" i="19"/>
  <c r="E17" i="19"/>
  <c r="E14" i="19"/>
  <c r="E12" i="19"/>
  <c r="E25" i="18"/>
  <c r="E21" i="18"/>
  <c r="E17" i="18"/>
  <c r="E14" i="18"/>
  <c r="E12" i="18"/>
  <c r="E25" i="17"/>
  <c r="E21" i="17"/>
  <c r="E17" i="17"/>
  <c r="E14" i="17"/>
  <c r="E12" i="17"/>
  <c r="E25" i="16"/>
  <c r="E21" i="16"/>
  <c r="E17" i="16"/>
  <c r="E14" i="16"/>
  <c r="E12" i="16"/>
  <c r="E14" i="14"/>
  <c r="E14" i="3"/>
  <c r="E25" i="14"/>
  <c r="E21" i="14"/>
  <c r="E17" i="14"/>
  <c r="E12" i="14"/>
  <c r="E14" i="1"/>
  <c r="J34" i="2"/>
  <c r="G25" i="16" s="1"/>
  <c r="K34" i="2"/>
  <c r="G25" i="17" s="1"/>
  <c r="L34" i="2"/>
  <c r="G25" i="18" s="1"/>
  <c r="M34" i="2"/>
  <c r="G25" i="19" s="1"/>
  <c r="N34" i="2"/>
  <c r="G25" i="20" s="1"/>
  <c r="O34" i="2"/>
  <c r="G25" i="21" s="1"/>
  <c r="P34" i="2"/>
  <c r="G25" i="22" s="1"/>
  <c r="Q34" i="2"/>
  <c r="G25" i="23" s="1"/>
  <c r="I30" i="2"/>
  <c r="G21" i="15" s="1"/>
  <c r="J30" i="2"/>
  <c r="G21" i="16" s="1"/>
  <c r="K30" i="2"/>
  <c r="G21" i="17" s="1"/>
  <c r="L30" i="2"/>
  <c r="G21" i="18" s="1"/>
  <c r="M30" i="2"/>
  <c r="G21" i="19" s="1"/>
  <c r="N30" i="2"/>
  <c r="G21" i="20" s="1"/>
  <c r="O30" i="2"/>
  <c r="G21" i="21" s="1"/>
  <c r="P30" i="2"/>
  <c r="G21" i="22" s="1"/>
  <c r="Q30" i="2"/>
  <c r="G21" i="23" s="1"/>
  <c r="F34" i="2"/>
  <c r="G34" i="2" s="1"/>
  <c r="G25" i="3" s="1"/>
  <c r="F30" i="2"/>
  <c r="J26" i="2"/>
  <c r="G17" i="16" s="1"/>
  <c r="K26" i="2"/>
  <c r="G17" i="17" s="1"/>
  <c r="L26" i="2"/>
  <c r="G17" i="18" s="1"/>
  <c r="M26" i="2"/>
  <c r="G17" i="19" s="1"/>
  <c r="N26" i="2"/>
  <c r="G17" i="20" s="1"/>
  <c r="O26" i="2"/>
  <c r="G17" i="21" s="1"/>
  <c r="P26" i="2"/>
  <c r="G17" i="22" s="1"/>
  <c r="F26" i="2"/>
  <c r="G26" i="2" s="1"/>
  <c r="J22" i="2"/>
  <c r="K22" i="2"/>
  <c r="G12" i="17" s="1"/>
  <c r="L22" i="2"/>
  <c r="G12" i="18" s="1"/>
  <c r="M22" i="2"/>
  <c r="N22" i="2"/>
  <c r="G12" i="20" s="1"/>
  <c r="O22" i="2"/>
  <c r="P22" i="2"/>
  <c r="G12" i="22" s="1"/>
  <c r="G9" i="22" s="1"/>
  <c r="Q22" i="2"/>
  <c r="G12" i="23" s="1"/>
  <c r="I23" i="2"/>
  <c r="G14" i="15" s="1"/>
  <c r="J23" i="2"/>
  <c r="G14" i="16" s="1"/>
  <c r="K23" i="2"/>
  <c r="G14" i="17" s="1"/>
  <c r="L23" i="2"/>
  <c r="G14" i="18" s="1"/>
  <c r="M23" i="2"/>
  <c r="G14" i="19" s="1"/>
  <c r="N23" i="2"/>
  <c r="G14" i="20" s="1"/>
  <c r="O23" i="2"/>
  <c r="G14" i="21" s="1"/>
  <c r="P23" i="2"/>
  <c r="G14" i="22" s="1"/>
  <c r="Q23" i="2"/>
  <c r="G14" i="23" s="1"/>
  <c r="F23" i="2"/>
  <c r="F22" i="2"/>
  <c r="G22" i="2" s="1"/>
  <c r="E25" i="3"/>
  <c r="E21" i="3"/>
  <c r="E17" i="3"/>
  <c r="E12" i="3"/>
  <c r="J44" i="2"/>
  <c r="N17" i="16" s="1"/>
  <c r="K44" i="2"/>
  <c r="N17" i="17" s="1"/>
  <c r="L44" i="2"/>
  <c r="N17" i="18" s="1"/>
  <c r="M44" i="2"/>
  <c r="N17" i="19" s="1"/>
  <c r="N44" i="2"/>
  <c r="N17" i="20" s="1"/>
  <c r="O44" i="2"/>
  <c r="N17" i="21" s="1"/>
  <c r="P44" i="2"/>
  <c r="N17" i="22" s="1"/>
  <c r="Q44" i="2"/>
  <c r="N17" i="23" s="1"/>
  <c r="E44" i="2"/>
  <c r="F44" i="2" s="1"/>
  <c r="E25" i="1"/>
  <c r="E21" i="1"/>
  <c r="E17" i="1"/>
  <c r="E12" i="1"/>
  <c r="F41" i="2"/>
  <c r="F40" i="2"/>
  <c r="E7" i="2"/>
  <c r="R5" i="2"/>
  <c r="R6" i="2"/>
  <c r="R17" i="2"/>
  <c r="R13" i="2"/>
  <c r="R9" i="2"/>
  <c r="H7" i="2"/>
  <c r="Q7" i="2"/>
  <c r="M69" i="2" s="1"/>
  <c r="P7" i="2"/>
  <c r="L69" i="2" s="1"/>
  <c r="O7" i="2"/>
  <c r="K69" i="2" s="1"/>
  <c r="N7" i="2"/>
  <c r="J69" i="2" s="1"/>
  <c r="M7" i="2"/>
  <c r="I69" i="2" s="1"/>
  <c r="L7" i="2"/>
  <c r="H69" i="2" s="1"/>
  <c r="K7" i="2"/>
  <c r="G69" i="2" s="1"/>
  <c r="J7" i="2"/>
  <c r="F69" i="2" s="1"/>
  <c r="G7" i="2"/>
  <c r="F7" i="2"/>
  <c r="G9" i="23" l="1"/>
  <c r="G9" i="20"/>
  <c r="G9" i="18"/>
  <c r="G9" i="17"/>
  <c r="F70" i="2"/>
  <c r="G70" i="2" s="1"/>
  <c r="H70" i="2" s="1"/>
  <c r="I70" i="2" s="1"/>
  <c r="J70" i="2" s="1"/>
  <c r="K70" i="2" s="1"/>
  <c r="L70" i="2" s="1"/>
  <c r="M70" i="2" s="1"/>
  <c r="Q62" i="2" s="1"/>
  <c r="N69" i="2"/>
  <c r="J24" i="2"/>
  <c r="G12" i="16"/>
  <c r="G9" i="16" s="1"/>
  <c r="Q24" i="2"/>
  <c r="H34" i="2"/>
  <c r="E9" i="16"/>
  <c r="E9" i="1"/>
  <c r="E9" i="22"/>
  <c r="E9" i="3"/>
  <c r="E9" i="21"/>
  <c r="E9" i="14"/>
  <c r="O24" i="2"/>
  <c r="M24" i="2"/>
  <c r="L24" i="2"/>
  <c r="K24" i="2"/>
  <c r="G12" i="19"/>
  <c r="G9" i="19" s="1"/>
  <c r="E9" i="18"/>
  <c r="G12" i="21"/>
  <c r="G9" i="21" s="1"/>
  <c r="E9" i="23"/>
  <c r="E9" i="17"/>
  <c r="E9" i="20"/>
  <c r="E9" i="19"/>
  <c r="G30" i="2"/>
  <c r="G12" i="3"/>
  <c r="H22" i="2"/>
  <c r="G17" i="3"/>
  <c r="H26" i="2"/>
  <c r="P24" i="2"/>
  <c r="F24" i="2"/>
  <c r="G23" i="2"/>
  <c r="N24" i="2"/>
  <c r="R7" i="2"/>
  <c r="G40" i="2"/>
  <c r="N12" i="1"/>
  <c r="G41" i="2"/>
  <c r="N14" i="1"/>
  <c r="G44" i="2"/>
  <c r="N17" i="1"/>
  <c r="Q61" i="2" l="1"/>
  <c r="Q60" i="2"/>
  <c r="Q59" i="2"/>
  <c r="Q58" i="2"/>
  <c r="Q57" i="2"/>
  <c r="G25" i="14"/>
  <c r="I34" i="2"/>
  <c r="G25" i="15" s="1"/>
  <c r="G17" i="14"/>
  <c r="I26" i="2"/>
  <c r="G17" i="15" s="1"/>
  <c r="G12" i="14"/>
  <c r="I22" i="2"/>
  <c r="G12" i="15" s="1"/>
  <c r="G9" i="15" s="1"/>
  <c r="Q51" i="2"/>
  <c r="H40" i="2"/>
  <c r="I40" i="2" s="1"/>
  <c r="N12" i="3"/>
  <c r="H30" i="2"/>
  <c r="G21" i="14" s="1"/>
  <c r="G21" i="3"/>
  <c r="G42" i="2"/>
  <c r="H44" i="2"/>
  <c r="N17" i="3"/>
  <c r="H41" i="2"/>
  <c r="N14" i="3"/>
  <c r="N9" i="1"/>
  <c r="G14" i="3"/>
  <c r="G9" i="3" s="1"/>
  <c r="H23" i="2"/>
  <c r="G14" i="14" s="1"/>
  <c r="G24" i="2"/>
  <c r="N14" i="14" l="1"/>
  <c r="I41" i="2"/>
  <c r="N12" i="15"/>
  <c r="J40" i="2"/>
  <c r="I42" i="2"/>
  <c r="G9" i="14"/>
  <c r="N17" i="14"/>
  <c r="I44" i="2"/>
  <c r="N17" i="15" s="1"/>
  <c r="I24" i="2"/>
  <c r="H24" i="2"/>
  <c r="N9" i="3"/>
  <c r="N12" i="14"/>
  <c r="N9" i="14" s="1"/>
  <c r="H42" i="2"/>
  <c r="N14" i="15" l="1"/>
  <c r="N9" i="15" s="1"/>
  <c r="J41" i="2"/>
  <c r="N12" i="16"/>
  <c r="K40" i="2"/>
  <c r="N14" i="16" l="1"/>
  <c r="K41" i="2"/>
  <c r="J42" i="2"/>
  <c r="N9" i="16"/>
  <c r="N12" i="17"/>
  <c r="L40" i="2"/>
  <c r="N14" i="17" l="1"/>
  <c r="N9" i="17" s="1"/>
  <c r="L41" i="2"/>
  <c r="K42" i="2"/>
  <c r="N12" i="18"/>
  <c r="M40" i="2"/>
  <c r="N14" i="18" l="1"/>
  <c r="M41" i="2"/>
  <c r="N9" i="18"/>
  <c r="L42" i="2"/>
  <c r="N12" i="19"/>
  <c r="N40" i="2"/>
  <c r="N14" i="19" l="1"/>
  <c r="N9" i="19" s="1"/>
  <c r="N41" i="2"/>
  <c r="M42" i="2"/>
  <c r="N12" i="20"/>
  <c r="O40" i="2"/>
  <c r="N14" i="20" l="1"/>
  <c r="N9" i="20" s="1"/>
  <c r="O41" i="2"/>
  <c r="N42" i="2"/>
  <c r="N12" i="21"/>
  <c r="P40" i="2"/>
  <c r="N14" i="21" l="1"/>
  <c r="N9" i="21" s="1"/>
  <c r="P41" i="2"/>
  <c r="O42" i="2"/>
  <c r="N12" i="22"/>
  <c r="Q40" i="2"/>
  <c r="E42" i="2"/>
  <c r="N14" i="22" l="1"/>
  <c r="Q41" i="2"/>
  <c r="N14" i="23" s="1"/>
  <c r="P42" i="2"/>
  <c r="N9" i="22"/>
  <c r="N12" i="23"/>
  <c r="N9" i="23" s="1"/>
  <c r="Q42" i="2"/>
  <c r="F42" i="2"/>
</calcChain>
</file>

<file path=xl/sharedStrings.xml><?xml version="1.0" encoding="utf-8"?>
<sst xmlns="http://schemas.openxmlformats.org/spreadsheetml/2006/main" count="387" uniqueCount="77">
  <si>
    <t>Resumen General de Solicitudes de Acceso a la Información</t>
  </si>
  <si>
    <t>Procedimientos de Acceso a la Información</t>
  </si>
  <si>
    <t>Solicitudes tramitadas por procedimiento Sumario</t>
  </si>
  <si>
    <t>Total de solicitudes turnadas para su conocimiento</t>
  </si>
  <si>
    <t>Año</t>
  </si>
  <si>
    <t>Número</t>
  </si>
  <si>
    <t>Solicitudes desahogadas personas privadas de</t>
  </si>
  <si>
    <t>su libertad</t>
  </si>
  <si>
    <t xml:space="preserve">Total de solicitudes tramitadas mediante los </t>
  </si>
  <si>
    <t>Procedimientos ordinarios y sumarios</t>
  </si>
  <si>
    <t>Total de solicitudes tramitadas mediante los</t>
  </si>
  <si>
    <t>Procedimientos sumario y ordinario</t>
  </si>
  <si>
    <t>Sistematización de la Información Judicial</t>
  </si>
  <si>
    <t xml:space="preserve">Unidad General de Transparencia y </t>
  </si>
  <si>
    <t>Solicitudes tramitadas por la Unidad de Transparencia</t>
  </si>
  <si>
    <t>Comité Especializado</t>
  </si>
  <si>
    <t>Comité de Transparencia</t>
  </si>
  <si>
    <t>Recursos de revisión interpuestos</t>
  </si>
  <si>
    <t>Ene</t>
  </si>
  <si>
    <t>Feb</t>
  </si>
  <si>
    <t>Mensual</t>
  </si>
  <si>
    <t>Acumulado 
Año</t>
  </si>
  <si>
    <t>Solicitudes</t>
  </si>
  <si>
    <t>Mar</t>
  </si>
  <si>
    <t>Abr</t>
  </si>
  <si>
    <t>May</t>
  </si>
  <si>
    <t>Jun</t>
  </si>
  <si>
    <r>
      <t xml:space="preserve">Recursos de revisión interpuestos </t>
    </r>
    <r>
      <rPr>
        <sz val="8"/>
        <color theme="1"/>
        <rFont val="Arial"/>
        <family val="2"/>
      </rPr>
      <t>(1)</t>
    </r>
  </si>
  <si>
    <t>Jul</t>
  </si>
  <si>
    <t>Ago</t>
  </si>
  <si>
    <t>Sep</t>
  </si>
  <si>
    <t>Oct</t>
  </si>
  <si>
    <t>Nov</t>
  </si>
  <si>
    <t>Dic</t>
  </si>
  <si>
    <t>Enero, 2018</t>
  </si>
  <si>
    <t>Acumulado junio 2003 a enero de 2018</t>
  </si>
  <si>
    <t>Anual 2018</t>
  </si>
  <si>
    <t>Marzo, 2018</t>
  </si>
  <si>
    <t>Febrero 2018</t>
  </si>
  <si>
    <t>Acumulado junio 2003 a diciembre de 2018</t>
  </si>
  <si>
    <t>Diciembre, 2018</t>
  </si>
  <si>
    <t>Acumulado junio 2003 a noviembre de 2018</t>
  </si>
  <si>
    <t>Noviembre, 2018</t>
  </si>
  <si>
    <t>Octubre, 2018</t>
  </si>
  <si>
    <t>Acumulado junio 2003 a octubre de 2018</t>
  </si>
  <si>
    <t>Septiembre, 2018</t>
  </si>
  <si>
    <t>Acumulado junio 2003 a septiembre de 2018</t>
  </si>
  <si>
    <t>Agosto, 2018</t>
  </si>
  <si>
    <t>Acumulado junio 2003 a agosto de 2018</t>
  </si>
  <si>
    <t>Julio, 2018</t>
  </si>
  <si>
    <t>Acumulado junio 2003 a julio de 2018</t>
  </si>
  <si>
    <t>Junio, 2018</t>
  </si>
  <si>
    <t>Acumulado junio 2003 a junio de 2018</t>
  </si>
  <si>
    <t>Mayo, 2018</t>
  </si>
  <si>
    <t>Acumulado junio 2003 a mayo de 2018</t>
  </si>
  <si>
    <t>Abril, 2018</t>
  </si>
  <si>
    <t>Acumulado junio 2003 a abril de 2018</t>
  </si>
  <si>
    <t>Acumulado junio 2003 a marzo de 2018</t>
  </si>
  <si>
    <t>Acumulado junio 2003 a febrero de 2018</t>
  </si>
  <si>
    <t>Total de solicitudes tramitadas mediante los Procedimientos ordinarios y sumarios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</si>
  <si>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</si>
  <si>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</si>
  <si>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</si>
  <si>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</si>
  <si>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</si>
  <si>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</si>
  <si>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</si>
  <si>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</si>
  <si>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</si>
  <si>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</si>
  <si>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</si>
  <si>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</si>
  <si>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Solicitudes desahogadas personas privadas de su Libertad</t>
  </si>
  <si>
    <t>2003-2017</t>
  </si>
  <si>
    <t>Procedimientos de Acceso a la Información Acumulados 2018</t>
  </si>
  <si>
    <t>Procedimientos de Acceso a la Información 2003 al mes de 2018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</si>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</sst>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Georgia"/>
      <family val="1"/>
    </font>
    <font>
      <sz val="14"/>
      <color theme="1"/>
      <name val="Georgia"/>
      <family val="1"/>
    </font>
    <font>
      <b/>
      <sz val="9"/>
      <color rgb="FF595959"/>
      <name val="Georgia"/>
      <family val="1"/>
    </font>
    <font>
      <sz val="14"/>
      <color theme="6" tint="-0.249977111117893"/>
      <name val="Georgia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4"/>
      <color theme="8" tint="-0.249977111117893"/>
      <name val="Georgia"/>
      <family val="1"/>
    </font>
    <font>
      <b/>
      <sz val="10"/>
      <color theme="8" tint="-0.249977111117893"/>
      <name val="Georgia"/>
      <family val="1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8" tint="-0.249977111117893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 tint="0.34998626667073579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 style="medium">
        <color theme="1" tint="0.34998626667073579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1" xfId="0" applyFont="1" applyBorder="1"/>
    <xf numFmtId="3" fontId="6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0" xfId="0" applyFont="1" applyBorder="1"/>
    <xf numFmtId="0" fontId="9" fillId="0" borderId="0" xfId="0" applyFont="1" applyAlignment="1">
      <alignment horizontal="right" wrapText="1"/>
    </xf>
    <xf numFmtId="17" fontId="9" fillId="0" borderId="0" xfId="0" quotePrefix="1" applyNumberFormat="1" applyFont="1" applyAlignment="1">
      <alignment horizontal="right" wrapText="1"/>
    </xf>
    <xf numFmtId="3" fontId="6" fillId="0" borderId="0" xfId="0" applyNumberFormat="1" applyFont="1" applyFill="1"/>
    <xf numFmtId="0" fontId="6" fillId="0" borderId="0" xfId="0" applyFont="1" applyFill="1"/>
    <xf numFmtId="3" fontId="1" fillId="0" borderId="0" xfId="0" applyNumberFormat="1" applyFont="1"/>
    <xf numFmtId="3" fontId="1" fillId="0" borderId="1" xfId="0" applyNumberFormat="1" applyFont="1" applyBorder="1"/>
    <xf numFmtId="3" fontId="12" fillId="0" borderId="2" xfId="0" applyNumberFormat="1" applyFont="1" applyBorder="1" applyAlignment="1" applyProtection="1">
      <alignment horizontal="right" vertical="center"/>
      <protection locked="0"/>
    </xf>
    <xf numFmtId="3" fontId="0" fillId="0" borderId="0" xfId="0" applyNumberFormat="1" applyProtection="1"/>
    <xf numFmtId="0" fontId="12" fillId="0" borderId="2" xfId="0" applyFont="1" applyBorder="1" applyAlignment="1" applyProtection="1">
      <alignment horizontal="right" vertical="center"/>
      <protection locked="0"/>
    </xf>
    <xf numFmtId="0" fontId="12" fillId="0" borderId="2" xfId="0" applyFont="1" applyBorder="1" applyProtection="1">
      <protection locked="0"/>
    </xf>
    <xf numFmtId="3" fontId="12" fillId="0" borderId="2" xfId="0" applyNumberFormat="1" applyFont="1" applyBorder="1" applyAlignment="1" applyProtection="1">
      <alignment horizontal="right" vertical="center"/>
    </xf>
    <xf numFmtId="0" fontId="0" fillId="0" borderId="0" xfId="0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8" fillId="0" borderId="0" xfId="0" applyFont="1" applyBorder="1" applyProtection="1"/>
    <xf numFmtId="0" fontId="0" fillId="0" borderId="0" xfId="0" applyBorder="1" applyProtection="1"/>
    <xf numFmtId="0" fontId="0" fillId="0" borderId="8" xfId="0" applyBorder="1" applyProtection="1"/>
    <xf numFmtId="0" fontId="1" fillId="0" borderId="0" xfId="0" applyFont="1" applyBorder="1" applyProtection="1"/>
    <xf numFmtId="0" fontId="14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3" fontId="13" fillId="3" borderId="2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Protection="1"/>
    <xf numFmtId="0" fontId="12" fillId="0" borderId="1" xfId="0" applyFont="1" applyBorder="1" applyProtection="1"/>
    <xf numFmtId="0" fontId="12" fillId="0" borderId="0" xfId="0" applyFont="1" applyBorder="1" applyProtection="1"/>
    <xf numFmtId="0" fontId="6" fillId="0" borderId="0" xfId="0" applyFont="1" applyBorder="1" applyProtection="1"/>
    <xf numFmtId="0" fontId="6" fillId="0" borderId="1" xfId="0" applyFont="1" applyBorder="1" applyProtection="1"/>
    <xf numFmtId="0" fontId="0" fillId="0" borderId="9" xfId="0" applyBorder="1" applyProtection="1"/>
    <xf numFmtId="0" fontId="6" fillId="0" borderId="10" xfId="0" applyFont="1" applyBorder="1" applyAlignment="1" applyProtection="1">
      <alignment horizontal="left" vertical="center" wrapText="1"/>
    </xf>
    <xf numFmtId="0" fontId="6" fillId="0" borderId="10" xfId="0" applyFont="1" applyBorder="1" applyProtection="1"/>
    <xf numFmtId="0" fontId="12" fillId="0" borderId="10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Protection="1"/>
    <xf numFmtId="0" fontId="12" fillId="0" borderId="0" xfId="0" applyFont="1" applyBorder="1" applyAlignment="1" applyProtection="1">
      <alignment horizontal="right" vertical="center"/>
    </xf>
    <xf numFmtId="0" fontId="8" fillId="0" borderId="5" xfId="0" applyFont="1" applyBorder="1" applyProtection="1"/>
    <xf numFmtId="0" fontId="14" fillId="0" borderId="10" xfId="0" applyFont="1" applyBorder="1" applyAlignment="1" applyProtection="1">
      <alignment horizontal="center" vertical="center"/>
    </xf>
    <xf numFmtId="3" fontId="12" fillId="0" borderId="10" xfId="0" applyNumberFormat="1" applyFont="1" applyBorder="1" applyAlignment="1" applyProtection="1">
      <alignment horizontal="right" vertical="center"/>
    </xf>
    <xf numFmtId="0" fontId="0" fillId="0" borderId="10" xfId="0" applyBorder="1" applyProtection="1"/>
    <xf numFmtId="0" fontId="0" fillId="0" borderId="11" xfId="0" applyBorder="1" applyProtection="1"/>
    <xf numFmtId="0" fontId="10" fillId="0" borderId="0" xfId="0" applyFont="1" applyProtection="1"/>
    <xf numFmtId="0" fontId="0" fillId="2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3" fontId="0" fillId="2" borderId="0" xfId="0" applyNumberFormat="1" applyFill="1" applyAlignment="1" applyProtection="1">
      <alignment horizontal="center"/>
    </xf>
    <xf numFmtId="0" fontId="8" fillId="0" borderId="8" xfId="0" applyFont="1" applyBorder="1" applyAlignment="1" applyProtection="1">
      <alignment horizontal="center" vertical="center"/>
    </xf>
    <xf numFmtId="3" fontId="12" fillId="0" borderId="12" xfId="0" applyNumberFormat="1" applyFont="1" applyBorder="1" applyAlignment="1" applyProtection="1">
      <alignment horizontal="right" vertical="center"/>
    </xf>
    <xf numFmtId="0" fontId="12" fillId="0" borderId="12" xfId="0" applyFont="1" applyBorder="1" applyAlignment="1" applyProtection="1">
      <alignment horizontal="right" vertical="center"/>
    </xf>
    <xf numFmtId="3" fontId="13" fillId="3" borderId="12" xfId="0" applyNumberFormat="1" applyFont="1" applyFill="1" applyBorder="1" applyAlignment="1" applyProtection="1">
      <alignment horizontal="right" vertical="center"/>
    </xf>
    <xf numFmtId="0" fontId="12" fillId="0" borderId="13" xfId="0" applyFont="1" applyBorder="1" applyProtection="1"/>
    <xf numFmtId="0" fontId="12" fillId="0" borderId="12" xfId="0" applyFont="1" applyBorder="1" applyProtection="1"/>
    <xf numFmtId="0" fontId="12" fillId="0" borderId="11" xfId="0" applyFont="1" applyBorder="1" applyAlignment="1" applyProtection="1">
      <alignment horizontal="right" vertical="center"/>
    </xf>
    <xf numFmtId="3" fontId="12" fillId="0" borderId="11" xfId="0" applyNumberFormat="1" applyFont="1" applyBorder="1" applyAlignment="1" applyProtection="1">
      <alignment horizontal="right" vertical="center"/>
    </xf>
    <xf numFmtId="0" fontId="6" fillId="3" borderId="0" xfId="0" applyFont="1" applyFill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17" fontId="2" fillId="0" borderId="0" xfId="0" quotePrefix="1" applyNumberFormat="1" applyFont="1" applyAlignment="1">
      <alignment horizontal="center"/>
    </xf>
    <xf numFmtId="0" fontId="11" fillId="0" borderId="0" xfId="0" quotePrefix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A71"/>
      <color rgb="FF73AFB6"/>
      <color rgb="FF4C2432"/>
      <color rgb="FFB15C12"/>
      <color rgb="FF73ACB6"/>
      <color rgb="FFABB6AB"/>
      <color rgb="FFD31245"/>
      <color rgb="FFD59F0F"/>
      <color rgb="FFAA9F4E"/>
      <color rgb="FF956E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DatosGrafico!$B$68:$M$68</c15:sqref>
                  </c15:fullRef>
                </c:ext>
              </c:extLst>
              <c:f>DatosGrafico!$B$68</c:f>
              <c:strCache>
                <c:ptCount val="1"/>
                <c:pt idx="0">
                  <c:v>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DatosGrafico!$B$69:$M$69</c15:sqref>
                  </c15:fullRef>
                </c:ext>
              </c:extLst>
              <c:f>DatosGrafico!$B$69</c:f>
              <c:numCache>
                <c:formatCode>#,##0</c:formatCode>
                <c:ptCount val="1"/>
                <c:pt idx="0">
                  <c:v>2859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70222848"/>
        <c:axId val="-1770222304"/>
      </c:barChart>
      <c:catAx>
        <c:axId val="-1770222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-1770222304"/>
        <c:crosses val="autoZero"/>
        <c:auto val="1"/>
        <c:lblAlgn val="ctr"/>
        <c:lblOffset val="100"/>
        <c:noMultiLvlLbl val="0"/>
      </c:catAx>
      <c:valAx>
        <c:axId val="-177022230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-17702228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Solicitudes de Acceso a la Información </a:t>
            </a:r>
            <a:endParaRPr lang="es-MX" sz="1000">
              <a:effectLst/>
            </a:endParaRPr>
          </a:p>
          <a:p>
            <a:pPr>
              <a:defRPr sz="1000"/>
            </a:pPr>
            <a:r>
              <a:rPr lang="es-MX" sz="1000" b="1" i="0" baseline="0">
                <a:effectLst/>
              </a:rPr>
              <a:t>Acumulado 2003 - 2018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51736685855444542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341326451840579"/>
          <c:y val="0.10984848484848485"/>
          <c:w val="0.81387520677562364"/>
          <c:h val="0.802279288952517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DatosGrafico!$B$50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DatosGrafico!$B$51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</c:ser>
        <c:ser>
          <c:idx val="1"/>
          <c:order val="1"/>
          <c:tx>
            <c:strRef>
              <c:f>DatosGrafico!$C$50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DatosGrafico!$C$51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</c:ser>
        <c:ser>
          <c:idx val="2"/>
          <c:order val="2"/>
          <c:tx>
            <c:strRef>
              <c:f>DatosGrafico!$D$50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</c:ser>
        <c:ser>
          <c:idx val="3"/>
          <c:order val="3"/>
          <c:tx>
            <c:strRef>
              <c:f>DatosGrafico!$E$50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</c:ser>
        <c:ser>
          <c:idx val="4"/>
          <c:order val="4"/>
          <c:tx>
            <c:strRef>
              <c:f>DatosGrafico!$F$50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</c:ser>
        <c:ser>
          <c:idx val="5"/>
          <c:order val="5"/>
          <c:tx>
            <c:strRef>
              <c:f>DatosGrafico!$G$50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</c:ser>
        <c:ser>
          <c:idx val="6"/>
          <c:order val="6"/>
          <c:tx>
            <c:strRef>
              <c:f>DatosGrafico!$H$50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</c:ser>
        <c:ser>
          <c:idx val="7"/>
          <c:order val="7"/>
          <c:tx>
            <c:strRef>
              <c:f>DatosGrafico!$I$50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</c:ser>
        <c:ser>
          <c:idx val="8"/>
          <c:order val="8"/>
          <c:tx>
            <c:strRef>
              <c:f>DatosGrafico!$J$50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</c:ser>
        <c:ser>
          <c:idx val="9"/>
          <c:order val="9"/>
          <c:tx>
            <c:strRef>
              <c:f>DatosGrafico!$K$50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</c:ser>
        <c:ser>
          <c:idx val="10"/>
          <c:order val="10"/>
          <c:tx>
            <c:strRef>
              <c:f>DatosGrafico!$L$50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</c:ser>
        <c:ser>
          <c:idx val="11"/>
          <c:order val="11"/>
          <c:tx>
            <c:strRef>
              <c:f>DatosGrafico!$M$50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</c:ser>
        <c:ser>
          <c:idx val="12"/>
          <c:order val="12"/>
          <c:tx>
            <c:strRef>
              <c:f>DatosGrafico!$N$50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</c:ser>
        <c:ser>
          <c:idx val="13"/>
          <c:order val="13"/>
          <c:tx>
            <c:strRef>
              <c:f>DatosGrafico!$O$50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</c:ser>
        <c:ser>
          <c:idx val="14"/>
          <c:order val="14"/>
          <c:tx>
            <c:strRef>
              <c:f>DatosGrafico!$P$50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</c:ser>
        <c:ser>
          <c:idx val="15"/>
          <c:order val="15"/>
          <c:tx>
            <c:strRef>
              <c:f>DatosGrafico!$Q$50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DatosGrafico!$Q$51</c:f>
              <c:numCache>
                <c:formatCode>#,##0</c:formatCode>
                <c:ptCount val="1"/>
                <c:pt idx="0">
                  <c:v>2859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770220128"/>
        <c:axId val="-1770214144"/>
      </c:barChart>
      <c:catAx>
        <c:axId val="-1770220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70214144"/>
        <c:crosses val="autoZero"/>
        <c:auto val="1"/>
        <c:lblAlgn val="ctr"/>
        <c:lblOffset val="100"/>
        <c:noMultiLvlLbl val="0"/>
      </c:catAx>
      <c:valAx>
        <c:axId val="-1770214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7022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3445378151260505E-2"/>
          <c:y val="0.12073550465282749"/>
          <c:w val="7.647402898167141E-2"/>
          <c:h val="0.78125626342161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6438928613530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DatosGrafico!$B$68:$M$68</c15:sqref>
                  </c15:fullRef>
                </c:ext>
              </c:extLst>
              <c:f>DatosGrafico!$B$68:$C$68</c:f>
              <c:strCache>
                <c:ptCount val="2"/>
                <c:pt idx="0">
                  <c:v>Ene</c:v>
                </c:pt>
                <c:pt idx="1">
                  <c:v>Feb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DatosGrafico!$B$69:$M$69</c15:sqref>
                  </c15:fullRef>
                </c:ext>
              </c:extLst>
              <c:f>DatosGrafico!$B$69:$C$69</c:f>
              <c:numCache>
                <c:formatCode>#,##0</c:formatCode>
                <c:ptCount val="2"/>
                <c:pt idx="0">
                  <c:v>2859</c:v>
                </c:pt>
                <c:pt idx="1">
                  <c:v>3404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70221216"/>
        <c:axId val="-1770213600"/>
      </c:barChart>
      <c:catAx>
        <c:axId val="-1770221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-1770213600"/>
        <c:crosses val="autoZero"/>
        <c:auto val="1"/>
        <c:lblAlgn val="ctr"/>
        <c:lblOffset val="100"/>
        <c:noMultiLvlLbl val="0"/>
      </c:catAx>
      <c:valAx>
        <c:axId val="-177021360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-17702212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Solicitudes de Acceso a la Información </a:t>
            </a:r>
            <a:endParaRPr lang="es-MX" sz="1000">
              <a:effectLst/>
            </a:endParaRPr>
          </a:p>
          <a:p>
            <a:pPr>
              <a:defRPr sz="1000"/>
            </a:pPr>
            <a:r>
              <a:rPr lang="es-MX" sz="1000" b="1" i="0" baseline="0">
                <a:effectLst/>
              </a:rPr>
              <a:t>Acumulado 2003 - 2018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51736685855444542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341326451840579"/>
          <c:y val="0.10984848484848485"/>
          <c:w val="0.81387520677562364"/>
          <c:h val="0.802279288952517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DatosGrafico!$B$50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DatosGrafico!$B$51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</c:ser>
        <c:ser>
          <c:idx val="1"/>
          <c:order val="1"/>
          <c:tx>
            <c:strRef>
              <c:f>DatosGrafico!$C$50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DatosGrafico!$C$51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</c:ser>
        <c:ser>
          <c:idx val="2"/>
          <c:order val="2"/>
          <c:tx>
            <c:strRef>
              <c:f>DatosGrafico!$D$50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</c:ser>
        <c:ser>
          <c:idx val="3"/>
          <c:order val="3"/>
          <c:tx>
            <c:strRef>
              <c:f>DatosGrafico!$E$50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</c:ser>
        <c:ser>
          <c:idx val="4"/>
          <c:order val="4"/>
          <c:tx>
            <c:strRef>
              <c:f>DatosGrafico!$F$50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</c:ser>
        <c:ser>
          <c:idx val="5"/>
          <c:order val="5"/>
          <c:tx>
            <c:strRef>
              <c:f>DatosGrafico!$G$50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</c:ser>
        <c:ser>
          <c:idx val="6"/>
          <c:order val="6"/>
          <c:tx>
            <c:strRef>
              <c:f>DatosGrafico!$H$50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</c:ser>
        <c:ser>
          <c:idx val="7"/>
          <c:order val="7"/>
          <c:tx>
            <c:strRef>
              <c:f>DatosGrafico!$I$50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</c:ser>
        <c:ser>
          <c:idx val="8"/>
          <c:order val="8"/>
          <c:tx>
            <c:strRef>
              <c:f>DatosGrafico!$J$50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</c:ser>
        <c:ser>
          <c:idx val="9"/>
          <c:order val="9"/>
          <c:tx>
            <c:strRef>
              <c:f>DatosGrafico!$K$50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</c:ser>
        <c:ser>
          <c:idx val="10"/>
          <c:order val="10"/>
          <c:tx>
            <c:strRef>
              <c:f>DatosGrafico!$L$50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</c:ser>
        <c:ser>
          <c:idx val="11"/>
          <c:order val="11"/>
          <c:tx>
            <c:strRef>
              <c:f>DatosGrafico!$M$50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</c:ser>
        <c:ser>
          <c:idx val="12"/>
          <c:order val="12"/>
          <c:tx>
            <c:strRef>
              <c:f>DatosGrafico!$N$50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</c:ser>
        <c:ser>
          <c:idx val="13"/>
          <c:order val="13"/>
          <c:tx>
            <c:strRef>
              <c:f>DatosGrafico!$O$50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</c:ser>
        <c:ser>
          <c:idx val="14"/>
          <c:order val="14"/>
          <c:tx>
            <c:strRef>
              <c:f>DatosGrafico!$P$50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</c:ser>
        <c:ser>
          <c:idx val="15"/>
          <c:order val="15"/>
          <c:tx>
            <c:strRef>
              <c:f>DatosGrafico!$Q$50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DatosGrafico!$Q$52</c:f>
              <c:numCache>
                <c:formatCode>#,##0</c:formatCode>
                <c:ptCount val="1"/>
                <c:pt idx="0">
                  <c:v>6263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770219584"/>
        <c:axId val="-1770225568"/>
      </c:barChart>
      <c:catAx>
        <c:axId val="-1770219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70225568"/>
        <c:crosses val="autoZero"/>
        <c:auto val="1"/>
        <c:lblAlgn val="ctr"/>
        <c:lblOffset val="100"/>
        <c:noMultiLvlLbl val="0"/>
      </c:catAx>
      <c:valAx>
        <c:axId val="-1770225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7021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3445378151260505E-2"/>
          <c:y val="0.12073550465282749"/>
          <c:w val="7.647402898167141E-2"/>
          <c:h val="0.78125626342161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6438928613530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DatosGrafico!$B$68:$M$68</c15:sqref>
                  </c15:fullRef>
                </c:ext>
              </c:extLst>
              <c:f>DatosGrafico!$B$68:$D$68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DatosGrafico!$B$69:$M$69</c15:sqref>
                  </c15:fullRef>
                </c:ext>
              </c:extLst>
              <c:f>DatosGrafico!$B$69:$D$69</c:f>
              <c:numCache>
                <c:formatCode>#,##0</c:formatCode>
                <c:ptCount val="3"/>
                <c:pt idx="0">
                  <c:v>2859</c:v>
                </c:pt>
                <c:pt idx="1">
                  <c:v>3404</c:v>
                </c:pt>
                <c:pt idx="2">
                  <c:v>3668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70221760"/>
        <c:axId val="-1770215776"/>
      </c:barChart>
      <c:catAx>
        <c:axId val="-1770221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-1770215776"/>
        <c:crosses val="autoZero"/>
        <c:auto val="1"/>
        <c:lblAlgn val="ctr"/>
        <c:lblOffset val="100"/>
        <c:noMultiLvlLbl val="0"/>
      </c:catAx>
      <c:valAx>
        <c:axId val="-177021577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-177022176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Solicitudes de Acceso a la Información </a:t>
            </a:r>
            <a:endParaRPr lang="es-MX" sz="1000">
              <a:effectLst/>
            </a:endParaRPr>
          </a:p>
          <a:p>
            <a:pPr>
              <a:defRPr sz="1000"/>
            </a:pPr>
            <a:r>
              <a:rPr lang="es-MX" sz="1000" b="1" i="0" baseline="0">
                <a:effectLst/>
              </a:rPr>
              <a:t>Acumulado 2003 - 2018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51736685855444542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341326451840579"/>
          <c:y val="0.10984848484848485"/>
          <c:w val="0.81387520677562364"/>
          <c:h val="0.802279288952517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DatosGrafico!$B$50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DatosGrafico!$B$51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</c:ser>
        <c:ser>
          <c:idx val="1"/>
          <c:order val="1"/>
          <c:tx>
            <c:strRef>
              <c:f>DatosGrafico!$C$50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DatosGrafico!$C$51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</c:ser>
        <c:ser>
          <c:idx val="2"/>
          <c:order val="2"/>
          <c:tx>
            <c:strRef>
              <c:f>DatosGrafico!$D$50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</c:ser>
        <c:ser>
          <c:idx val="3"/>
          <c:order val="3"/>
          <c:tx>
            <c:strRef>
              <c:f>DatosGrafico!$E$50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</c:ser>
        <c:ser>
          <c:idx val="4"/>
          <c:order val="4"/>
          <c:tx>
            <c:strRef>
              <c:f>DatosGrafico!$F$50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</c:ser>
        <c:ser>
          <c:idx val="5"/>
          <c:order val="5"/>
          <c:tx>
            <c:strRef>
              <c:f>DatosGrafico!$G$50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</c:ser>
        <c:ser>
          <c:idx val="6"/>
          <c:order val="6"/>
          <c:tx>
            <c:strRef>
              <c:f>DatosGrafico!$H$50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</c:ser>
        <c:ser>
          <c:idx val="7"/>
          <c:order val="7"/>
          <c:tx>
            <c:strRef>
              <c:f>DatosGrafico!$I$50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</c:ser>
        <c:ser>
          <c:idx val="8"/>
          <c:order val="8"/>
          <c:tx>
            <c:strRef>
              <c:f>DatosGrafico!$J$50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</c:ser>
        <c:ser>
          <c:idx val="9"/>
          <c:order val="9"/>
          <c:tx>
            <c:strRef>
              <c:f>DatosGrafico!$K$50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</c:ser>
        <c:ser>
          <c:idx val="10"/>
          <c:order val="10"/>
          <c:tx>
            <c:strRef>
              <c:f>DatosGrafico!$L$50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</c:ser>
        <c:ser>
          <c:idx val="11"/>
          <c:order val="11"/>
          <c:tx>
            <c:strRef>
              <c:f>DatosGrafico!$M$50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</c:ser>
        <c:ser>
          <c:idx val="12"/>
          <c:order val="12"/>
          <c:tx>
            <c:strRef>
              <c:f>DatosGrafico!$N$50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</c:ser>
        <c:ser>
          <c:idx val="13"/>
          <c:order val="13"/>
          <c:tx>
            <c:strRef>
              <c:f>DatosGrafico!$O$50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</c:ser>
        <c:ser>
          <c:idx val="14"/>
          <c:order val="14"/>
          <c:tx>
            <c:strRef>
              <c:f>DatosGrafico!$P$50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</c:ser>
        <c:ser>
          <c:idx val="15"/>
          <c:order val="15"/>
          <c:tx>
            <c:strRef>
              <c:f>DatosGrafico!$Q$50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DatosGrafico!$Q$53</c:f>
              <c:numCache>
                <c:formatCode>#,##0</c:formatCode>
                <c:ptCount val="1"/>
                <c:pt idx="0">
                  <c:v>9931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770220672"/>
        <c:axId val="-1770218496"/>
      </c:barChart>
      <c:catAx>
        <c:axId val="-177022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70218496"/>
        <c:crosses val="autoZero"/>
        <c:auto val="1"/>
        <c:lblAlgn val="ctr"/>
        <c:lblOffset val="100"/>
        <c:noMultiLvlLbl val="0"/>
      </c:catAx>
      <c:valAx>
        <c:axId val="-1770218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7022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3445378151260505E-2"/>
          <c:y val="0.12073550465282749"/>
          <c:w val="7.647402898167141E-2"/>
          <c:h val="0.78125626342161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64067604610858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DatosGrafico!$B$68:$M$68</c15:sqref>
                  </c15:fullRef>
                </c:ext>
              </c:extLst>
              <c:f>DatosGrafico!$B$68:$E$68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DatosGrafico!$B$69:$M$69</c15:sqref>
                  </c15:fullRef>
                </c:ext>
              </c:extLst>
              <c:f>DatosGrafico!$B$69:$E$69</c:f>
              <c:numCache>
                <c:formatCode>#,##0</c:formatCode>
                <c:ptCount val="4"/>
                <c:pt idx="0">
                  <c:v>2859</c:v>
                </c:pt>
                <c:pt idx="1">
                  <c:v>3404</c:v>
                </c:pt>
                <c:pt idx="2">
                  <c:v>3668</c:v>
                </c:pt>
                <c:pt idx="3">
                  <c:v>3682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70216320"/>
        <c:axId val="-1770217952"/>
      </c:barChart>
      <c:catAx>
        <c:axId val="-1770216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-1770217952"/>
        <c:crosses val="autoZero"/>
        <c:auto val="1"/>
        <c:lblAlgn val="ctr"/>
        <c:lblOffset val="100"/>
        <c:noMultiLvlLbl val="0"/>
      </c:catAx>
      <c:valAx>
        <c:axId val="-177021795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-177021632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Solicitudes de Acceso a la Información </a:t>
            </a:r>
            <a:endParaRPr lang="es-MX" sz="1000">
              <a:effectLst/>
            </a:endParaRPr>
          </a:p>
          <a:p>
            <a:pPr>
              <a:defRPr sz="1000"/>
            </a:pPr>
            <a:r>
              <a:rPr lang="es-MX" sz="1000" b="1" i="0" baseline="0">
                <a:effectLst/>
              </a:rPr>
              <a:t>Acumulado 2003 - 2018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51736685855444542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341326451840579"/>
          <c:y val="0.10984848484848485"/>
          <c:w val="0.81387520677562364"/>
          <c:h val="0.802279288952517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DatosGrafico!$B$50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DatosGrafico!$B$51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</c:ser>
        <c:ser>
          <c:idx val="1"/>
          <c:order val="1"/>
          <c:tx>
            <c:strRef>
              <c:f>DatosGrafico!$C$50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DatosGrafico!$C$51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</c:ser>
        <c:ser>
          <c:idx val="2"/>
          <c:order val="2"/>
          <c:tx>
            <c:strRef>
              <c:f>DatosGrafico!$D$50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</c:ser>
        <c:ser>
          <c:idx val="3"/>
          <c:order val="3"/>
          <c:tx>
            <c:strRef>
              <c:f>DatosGrafico!$E$50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</c:ser>
        <c:ser>
          <c:idx val="4"/>
          <c:order val="4"/>
          <c:tx>
            <c:strRef>
              <c:f>DatosGrafico!$F$50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</c:ser>
        <c:ser>
          <c:idx val="5"/>
          <c:order val="5"/>
          <c:tx>
            <c:strRef>
              <c:f>DatosGrafico!$G$50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</c:ser>
        <c:ser>
          <c:idx val="6"/>
          <c:order val="6"/>
          <c:tx>
            <c:strRef>
              <c:f>DatosGrafico!$H$50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</c:ser>
        <c:ser>
          <c:idx val="7"/>
          <c:order val="7"/>
          <c:tx>
            <c:strRef>
              <c:f>DatosGrafico!$I$50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</c:ser>
        <c:ser>
          <c:idx val="8"/>
          <c:order val="8"/>
          <c:tx>
            <c:strRef>
              <c:f>DatosGrafico!$J$50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</c:ser>
        <c:ser>
          <c:idx val="9"/>
          <c:order val="9"/>
          <c:tx>
            <c:strRef>
              <c:f>DatosGrafico!$K$50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</c:ser>
        <c:ser>
          <c:idx val="10"/>
          <c:order val="10"/>
          <c:tx>
            <c:strRef>
              <c:f>DatosGrafico!$L$50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</c:ser>
        <c:ser>
          <c:idx val="11"/>
          <c:order val="11"/>
          <c:tx>
            <c:strRef>
              <c:f>DatosGrafico!$M$50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</c:ser>
        <c:ser>
          <c:idx val="12"/>
          <c:order val="12"/>
          <c:tx>
            <c:strRef>
              <c:f>DatosGrafico!$N$50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</c:ser>
        <c:ser>
          <c:idx val="13"/>
          <c:order val="13"/>
          <c:tx>
            <c:strRef>
              <c:f>DatosGrafico!$O$50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</c:ser>
        <c:ser>
          <c:idx val="14"/>
          <c:order val="14"/>
          <c:tx>
            <c:strRef>
              <c:f>DatosGrafico!$P$50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</c:ser>
        <c:ser>
          <c:idx val="15"/>
          <c:order val="15"/>
          <c:tx>
            <c:strRef>
              <c:f>DatosGrafico!$Q$50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DatosGrafico!$Q$54</c:f>
              <c:numCache>
                <c:formatCode>#,##0</c:formatCode>
                <c:ptCount val="1"/>
                <c:pt idx="0">
                  <c:v>13613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770213056"/>
        <c:axId val="-1770212512"/>
      </c:barChart>
      <c:catAx>
        <c:axId val="-1770213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70212512"/>
        <c:crosses val="autoZero"/>
        <c:auto val="1"/>
        <c:lblAlgn val="ctr"/>
        <c:lblOffset val="100"/>
        <c:noMultiLvlLbl val="0"/>
      </c:catAx>
      <c:valAx>
        <c:axId val="-1770212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7021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3445378151260505E-2"/>
          <c:y val="0.12073550465282749"/>
          <c:w val="7.647402898167141E-2"/>
          <c:h val="0.78125626342161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4172309632086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DatosGrafico!$B$68:$M$68</c15:sqref>
                  </c15:fullRef>
                </c:ext>
              </c:extLst>
              <c:f>DatosGrafico!$B$68:$F$68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DatosGrafico!$B$69:$M$69</c15:sqref>
                  </c15:fullRef>
                </c:ext>
              </c:extLst>
              <c:f>DatosGrafico!$B$69:$F$69</c:f>
              <c:numCache>
                <c:formatCode>#,##0</c:formatCode>
                <c:ptCount val="5"/>
                <c:pt idx="0">
                  <c:v>2859</c:v>
                </c:pt>
                <c:pt idx="1">
                  <c:v>3404</c:v>
                </c:pt>
                <c:pt idx="2">
                  <c:v>3668</c:v>
                </c:pt>
                <c:pt idx="3">
                  <c:v>3682</c:v>
                </c:pt>
                <c:pt idx="4">
                  <c:v>3502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70214688"/>
        <c:axId val="-1770211968"/>
      </c:barChart>
      <c:catAx>
        <c:axId val="-1770214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-1770211968"/>
        <c:crosses val="autoZero"/>
        <c:auto val="1"/>
        <c:lblAlgn val="ctr"/>
        <c:lblOffset val="100"/>
        <c:noMultiLvlLbl val="0"/>
      </c:catAx>
      <c:valAx>
        <c:axId val="-177021196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-17702146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Solicitudes de Acceso a la Información </a:t>
            </a:r>
            <a:endParaRPr lang="es-MX" sz="1000">
              <a:effectLst/>
            </a:endParaRPr>
          </a:p>
          <a:p>
            <a:pPr>
              <a:defRPr sz="1000"/>
            </a:pPr>
            <a:r>
              <a:rPr lang="es-MX" sz="1000" b="1" i="0" baseline="0">
                <a:effectLst/>
              </a:rPr>
              <a:t>Acumulado 2003 - 2018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51736685855444542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341326451840579"/>
          <c:y val="0.10984848484848485"/>
          <c:w val="0.81387520677562364"/>
          <c:h val="0.802279288952517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DatosGrafico!$B$50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DatosGrafico!$B$51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</c:ser>
        <c:ser>
          <c:idx val="1"/>
          <c:order val="1"/>
          <c:tx>
            <c:strRef>
              <c:f>DatosGrafico!$C$50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DatosGrafico!$C$51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</c:ser>
        <c:ser>
          <c:idx val="2"/>
          <c:order val="2"/>
          <c:tx>
            <c:strRef>
              <c:f>DatosGrafico!$D$50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</c:ser>
        <c:ser>
          <c:idx val="3"/>
          <c:order val="3"/>
          <c:tx>
            <c:strRef>
              <c:f>DatosGrafico!$E$50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</c:ser>
        <c:ser>
          <c:idx val="4"/>
          <c:order val="4"/>
          <c:tx>
            <c:strRef>
              <c:f>DatosGrafico!$F$50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</c:ser>
        <c:ser>
          <c:idx val="5"/>
          <c:order val="5"/>
          <c:tx>
            <c:strRef>
              <c:f>DatosGrafico!$G$50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</c:ser>
        <c:ser>
          <c:idx val="6"/>
          <c:order val="6"/>
          <c:tx>
            <c:strRef>
              <c:f>DatosGrafico!$H$50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</c:ser>
        <c:ser>
          <c:idx val="7"/>
          <c:order val="7"/>
          <c:tx>
            <c:strRef>
              <c:f>DatosGrafico!$I$50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</c:ser>
        <c:ser>
          <c:idx val="8"/>
          <c:order val="8"/>
          <c:tx>
            <c:strRef>
              <c:f>DatosGrafico!$J$50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</c:ser>
        <c:ser>
          <c:idx val="9"/>
          <c:order val="9"/>
          <c:tx>
            <c:strRef>
              <c:f>DatosGrafico!$K$50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</c:ser>
        <c:ser>
          <c:idx val="10"/>
          <c:order val="10"/>
          <c:tx>
            <c:strRef>
              <c:f>DatosGrafico!$L$50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</c:ser>
        <c:ser>
          <c:idx val="11"/>
          <c:order val="11"/>
          <c:tx>
            <c:strRef>
              <c:f>DatosGrafico!$M$50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</c:ser>
        <c:ser>
          <c:idx val="12"/>
          <c:order val="12"/>
          <c:tx>
            <c:strRef>
              <c:f>DatosGrafico!$N$50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</c:ser>
        <c:ser>
          <c:idx val="13"/>
          <c:order val="13"/>
          <c:tx>
            <c:strRef>
              <c:f>DatosGrafico!$O$50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</c:ser>
        <c:ser>
          <c:idx val="14"/>
          <c:order val="14"/>
          <c:tx>
            <c:strRef>
              <c:f>DatosGrafico!$P$50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</c:ser>
        <c:ser>
          <c:idx val="15"/>
          <c:order val="15"/>
          <c:tx>
            <c:strRef>
              <c:f>DatosGrafico!$Q$50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DatosGrafico!$Q$55</c:f>
              <c:numCache>
                <c:formatCode>#,##0</c:formatCode>
                <c:ptCount val="1"/>
                <c:pt idx="0">
                  <c:v>17115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770224480"/>
        <c:axId val="-1770223936"/>
      </c:barChart>
      <c:catAx>
        <c:axId val="-1770224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70223936"/>
        <c:crosses val="autoZero"/>
        <c:auto val="1"/>
        <c:lblAlgn val="ctr"/>
        <c:lblOffset val="100"/>
        <c:noMultiLvlLbl val="0"/>
      </c:catAx>
      <c:valAx>
        <c:axId val="-1770223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7022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3445378151260505E-2"/>
          <c:y val="0.12073550465282749"/>
          <c:w val="7.647402898167141E-2"/>
          <c:h val="0.78125626342161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5513315814400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DatosGrafico!$B$68:$M$68</c15:sqref>
                  </c15:fullRef>
                </c:ext>
              </c:extLst>
              <c:f>DatosGrafico!$B$68:$G$68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DatosGrafico!$B$69:$M$69</c15:sqref>
                  </c15:fullRef>
                </c:ext>
              </c:extLst>
              <c:f>DatosGrafico!$B$69:$G$69</c:f>
              <c:numCache>
                <c:formatCode>#,##0</c:formatCode>
                <c:ptCount val="6"/>
                <c:pt idx="0">
                  <c:v>2859</c:v>
                </c:pt>
                <c:pt idx="1">
                  <c:v>3404</c:v>
                </c:pt>
                <c:pt idx="2">
                  <c:v>3668</c:v>
                </c:pt>
                <c:pt idx="3">
                  <c:v>3682</c:v>
                </c:pt>
                <c:pt idx="4">
                  <c:v>3502</c:v>
                </c:pt>
                <c:pt idx="5">
                  <c:v>2888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70211424"/>
        <c:axId val="-1770210880"/>
      </c:barChart>
      <c:catAx>
        <c:axId val="-1770211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-1770210880"/>
        <c:crosses val="autoZero"/>
        <c:auto val="1"/>
        <c:lblAlgn val="ctr"/>
        <c:lblOffset val="100"/>
        <c:noMultiLvlLbl val="0"/>
      </c:catAx>
      <c:valAx>
        <c:axId val="-177021088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-17702114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Solicitudes de Acceso a la Información </a:t>
            </a:r>
            <a:endParaRPr lang="es-MX" sz="1000">
              <a:effectLst/>
            </a:endParaRPr>
          </a:p>
          <a:p>
            <a:pPr>
              <a:defRPr sz="1000"/>
            </a:pPr>
            <a:r>
              <a:rPr lang="es-MX" sz="1000" b="1" i="0" baseline="0">
                <a:effectLst/>
              </a:rPr>
              <a:t>Acumulado 2003 - 2018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51736685855444542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341326451840579"/>
          <c:y val="0.10984848484848485"/>
          <c:w val="0.81387520677562364"/>
          <c:h val="0.802279288952517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DatosGrafico!$B$50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DatosGrafico!$B$51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</c:ser>
        <c:ser>
          <c:idx val="1"/>
          <c:order val="1"/>
          <c:tx>
            <c:strRef>
              <c:f>DatosGrafico!$C$50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DatosGrafico!$C$51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</c:ser>
        <c:ser>
          <c:idx val="2"/>
          <c:order val="2"/>
          <c:tx>
            <c:strRef>
              <c:f>DatosGrafico!$D$50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</c:ser>
        <c:ser>
          <c:idx val="3"/>
          <c:order val="3"/>
          <c:tx>
            <c:strRef>
              <c:f>DatosGrafico!$E$50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</c:ser>
        <c:ser>
          <c:idx val="4"/>
          <c:order val="4"/>
          <c:tx>
            <c:strRef>
              <c:f>DatosGrafico!$F$50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</c:ser>
        <c:ser>
          <c:idx val="5"/>
          <c:order val="5"/>
          <c:tx>
            <c:strRef>
              <c:f>DatosGrafico!$G$50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</c:ser>
        <c:ser>
          <c:idx val="6"/>
          <c:order val="6"/>
          <c:tx>
            <c:strRef>
              <c:f>DatosGrafico!$H$50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</c:ser>
        <c:ser>
          <c:idx val="7"/>
          <c:order val="7"/>
          <c:tx>
            <c:strRef>
              <c:f>DatosGrafico!$I$50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</c:ser>
        <c:ser>
          <c:idx val="8"/>
          <c:order val="8"/>
          <c:tx>
            <c:strRef>
              <c:f>DatosGrafico!$J$50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</c:ser>
        <c:ser>
          <c:idx val="9"/>
          <c:order val="9"/>
          <c:tx>
            <c:strRef>
              <c:f>DatosGrafico!$K$50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</c:ser>
        <c:ser>
          <c:idx val="10"/>
          <c:order val="10"/>
          <c:tx>
            <c:strRef>
              <c:f>DatosGrafico!$L$50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</c:ser>
        <c:ser>
          <c:idx val="11"/>
          <c:order val="11"/>
          <c:tx>
            <c:strRef>
              <c:f>DatosGrafico!$M$50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</c:ser>
        <c:ser>
          <c:idx val="12"/>
          <c:order val="12"/>
          <c:tx>
            <c:strRef>
              <c:f>DatosGrafico!$N$50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</c:ser>
        <c:ser>
          <c:idx val="13"/>
          <c:order val="13"/>
          <c:tx>
            <c:strRef>
              <c:f>DatosGrafico!$O$50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</c:ser>
        <c:ser>
          <c:idx val="14"/>
          <c:order val="14"/>
          <c:tx>
            <c:strRef>
              <c:f>DatosGrafico!$P$50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</c:ser>
        <c:ser>
          <c:idx val="15"/>
          <c:order val="15"/>
          <c:tx>
            <c:strRef>
              <c:f>DatosGrafico!$Q$50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DatosGrafico!$Q$56</c:f>
              <c:numCache>
                <c:formatCode>#,##0</c:formatCode>
                <c:ptCount val="1"/>
                <c:pt idx="0">
                  <c:v>20003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770210336"/>
        <c:axId val="-1879211488"/>
      </c:barChart>
      <c:catAx>
        <c:axId val="-1770210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79211488"/>
        <c:crosses val="autoZero"/>
        <c:auto val="1"/>
        <c:lblAlgn val="ctr"/>
        <c:lblOffset val="100"/>
        <c:noMultiLvlLbl val="0"/>
      </c:catAx>
      <c:valAx>
        <c:axId val="-187921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7021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3445378151260505E-2"/>
          <c:y val="0.12073550465282749"/>
          <c:w val="7.647402898167141E-2"/>
          <c:h val="0.78125626342161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5513315814400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DatosGrafico!$B$68:$M$68</c15:sqref>
                  </c15:fullRef>
                </c:ext>
              </c:extLst>
              <c:f>DatosGrafico!$B$68:$H$68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DatosGrafico!$B$69:$M$69</c15:sqref>
                  </c15:fullRef>
                </c:ext>
              </c:extLst>
              <c:f>DatosGrafico!$B$69:$H$69</c:f>
              <c:numCache>
                <c:formatCode>#,##0</c:formatCode>
                <c:ptCount val="7"/>
                <c:pt idx="0">
                  <c:v>2859</c:v>
                </c:pt>
                <c:pt idx="1">
                  <c:v>3404</c:v>
                </c:pt>
                <c:pt idx="2">
                  <c:v>3668</c:v>
                </c:pt>
                <c:pt idx="3">
                  <c:v>3682</c:v>
                </c:pt>
                <c:pt idx="4">
                  <c:v>3502</c:v>
                </c:pt>
                <c:pt idx="5">
                  <c:v>2888</c:v>
                </c:pt>
                <c:pt idx="6">
                  <c:v>1339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79210944"/>
        <c:axId val="-1879214752"/>
      </c:barChart>
      <c:catAx>
        <c:axId val="-1879210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-1879214752"/>
        <c:crosses val="autoZero"/>
        <c:auto val="1"/>
        <c:lblAlgn val="ctr"/>
        <c:lblOffset val="100"/>
        <c:noMultiLvlLbl val="0"/>
      </c:catAx>
      <c:valAx>
        <c:axId val="-187921475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-18792109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Solicitudes de Acceso a la Información </a:t>
            </a:r>
            <a:endParaRPr lang="es-MX" sz="1000">
              <a:effectLst/>
            </a:endParaRPr>
          </a:p>
          <a:p>
            <a:pPr>
              <a:defRPr sz="1000"/>
            </a:pPr>
            <a:r>
              <a:rPr lang="es-MX" sz="1000" b="1" i="0" baseline="0">
                <a:effectLst/>
              </a:rPr>
              <a:t>Acumulado 2003 - 2018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51736685855444542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341326451840579"/>
          <c:y val="0.10984848484848485"/>
          <c:w val="0.81387520677562364"/>
          <c:h val="0.802279288952517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DatosGrafico!$B$50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DatosGrafico!$B$51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</c:ser>
        <c:ser>
          <c:idx val="1"/>
          <c:order val="1"/>
          <c:tx>
            <c:strRef>
              <c:f>DatosGrafico!$C$50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DatosGrafico!$C$51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</c:ser>
        <c:ser>
          <c:idx val="2"/>
          <c:order val="2"/>
          <c:tx>
            <c:strRef>
              <c:f>DatosGrafico!$D$50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</c:ser>
        <c:ser>
          <c:idx val="3"/>
          <c:order val="3"/>
          <c:tx>
            <c:strRef>
              <c:f>DatosGrafico!$E$50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</c:ser>
        <c:ser>
          <c:idx val="4"/>
          <c:order val="4"/>
          <c:tx>
            <c:strRef>
              <c:f>DatosGrafico!$F$50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</c:ser>
        <c:ser>
          <c:idx val="5"/>
          <c:order val="5"/>
          <c:tx>
            <c:strRef>
              <c:f>DatosGrafico!$G$50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</c:ser>
        <c:ser>
          <c:idx val="6"/>
          <c:order val="6"/>
          <c:tx>
            <c:strRef>
              <c:f>DatosGrafico!$H$50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</c:ser>
        <c:ser>
          <c:idx val="7"/>
          <c:order val="7"/>
          <c:tx>
            <c:strRef>
              <c:f>DatosGrafico!$I$50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</c:ser>
        <c:ser>
          <c:idx val="8"/>
          <c:order val="8"/>
          <c:tx>
            <c:strRef>
              <c:f>DatosGrafico!$J$50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</c:ser>
        <c:ser>
          <c:idx val="9"/>
          <c:order val="9"/>
          <c:tx>
            <c:strRef>
              <c:f>DatosGrafico!$K$50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</c:ser>
        <c:ser>
          <c:idx val="10"/>
          <c:order val="10"/>
          <c:tx>
            <c:strRef>
              <c:f>DatosGrafico!$L$50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</c:ser>
        <c:ser>
          <c:idx val="11"/>
          <c:order val="11"/>
          <c:tx>
            <c:strRef>
              <c:f>DatosGrafico!$M$50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</c:ser>
        <c:ser>
          <c:idx val="12"/>
          <c:order val="12"/>
          <c:tx>
            <c:strRef>
              <c:f>DatosGrafico!$N$50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</c:ser>
        <c:ser>
          <c:idx val="13"/>
          <c:order val="13"/>
          <c:tx>
            <c:strRef>
              <c:f>DatosGrafico!$O$50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</c:ser>
        <c:ser>
          <c:idx val="14"/>
          <c:order val="14"/>
          <c:tx>
            <c:strRef>
              <c:f>DatosGrafico!$P$50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</c:ser>
        <c:ser>
          <c:idx val="15"/>
          <c:order val="15"/>
          <c:tx>
            <c:strRef>
              <c:f>DatosGrafico!$Q$50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DatosGrafico!$Q$57</c:f>
              <c:numCache>
                <c:formatCode>#,##0</c:formatCode>
                <c:ptCount val="1"/>
                <c:pt idx="0">
                  <c:v>21342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879214208"/>
        <c:axId val="-1879216384"/>
      </c:barChart>
      <c:catAx>
        <c:axId val="-1879214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79216384"/>
        <c:crosses val="autoZero"/>
        <c:auto val="1"/>
        <c:lblAlgn val="ctr"/>
        <c:lblOffset val="100"/>
        <c:noMultiLvlLbl val="0"/>
      </c:catAx>
      <c:valAx>
        <c:axId val="-1879216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7921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3445378151260505E-2"/>
          <c:y val="0.12073550465282749"/>
          <c:w val="7.647402898167141E-2"/>
          <c:h val="0.78125626342161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5513315814400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DatosGrafico!$B$68:$M$68</c15:sqref>
                  </c15:fullRef>
                </c:ext>
              </c:extLst>
              <c:f>DatosGrafico!$B$68:$I$68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DatosGrafico!$B$69:$M$69</c15:sqref>
                  </c15:fullRef>
                </c:ext>
              </c:extLst>
              <c:f>DatosGrafico!$B$69:$I$69</c:f>
              <c:numCache>
                <c:formatCode>#,##0</c:formatCode>
                <c:ptCount val="8"/>
                <c:pt idx="0">
                  <c:v>2859</c:v>
                </c:pt>
                <c:pt idx="1">
                  <c:v>3404</c:v>
                </c:pt>
                <c:pt idx="2">
                  <c:v>3668</c:v>
                </c:pt>
                <c:pt idx="3">
                  <c:v>3682</c:v>
                </c:pt>
                <c:pt idx="4">
                  <c:v>3502</c:v>
                </c:pt>
                <c:pt idx="5">
                  <c:v>2888</c:v>
                </c:pt>
                <c:pt idx="6">
                  <c:v>1339</c:v>
                </c:pt>
                <c:pt idx="7">
                  <c:v>3050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79215296"/>
        <c:axId val="-1879221280"/>
      </c:barChart>
      <c:catAx>
        <c:axId val="-1879215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-1879221280"/>
        <c:crosses val="autoZero"/>
        <c:auto val="1"/>
        <c:lblAlgn val="ctr"/>
        <c:lblOffset val="100"/>
        <c:noMultiLvlLbl val="0"/>
      </c:catAx>
      <c:valAx>
        <c:axId val="-187922128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-18792152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Solicitudes de Acceso a la Información </a:t>
            </a:r>
            <a:endParaRPr lang="es-MX" sz="1000">
              <a:effectLst/>
            </a:endParaRPr>
          </a:p>
          <a:p>
            <a:pPr>
              <a:defRPr sz="1000"/>
            </a:pPr>
            <a:r>
              <a:rPr lang="es-MX" sz="1000" b="1" i="0" baseline="0">
                <a:effectLst/>
              </a:rPr>
              <a:t>Acumulado 2003 - 2018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51736685855444542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341326451840579"/>
          <c:y val="0.10984848484848485"/>
          <c:w val="0.81387520677562364"/>
          <c:h val="0.802279288952517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DatosGrafico!$B$50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DatosGrafico!$B$51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</c:ser>
        <c:ser>
          <c:idx val="1"/>
          <c:order val="1"/>
          <c:tx>
            <c:strRef>
              <c:f>DatosGrafico!$C$50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DatosGrafico!$C$51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</c:ser>
        <c:ser>
          <c:idx val="2"/>
          <c:order val="2"/>
          <c:tx>
            <c:strRef>
              <c:f>DatosGrafico!$D$50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</c:ser>
        <c:ser>
          <c:idx val="3"/>
          <c:order val="3"/>
          <c:tx>
            <c:strRef>
              <c:f>DatosGrafico!$E$50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</c:ser>
        <c:ser>
          <c:idx val="4"/>
          <c:order val="4"/>
          <c:tx>
            <c:strRef>
              <c:f>DatosGrafico!$F$50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</c:ser>
        <c:ser>
          <c:idx val="5"/>
          <c:order val="5"/>
          <c:tx>
            <c:strRef>
              <c:f>DatosGrafico!$G$50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</c:ser>
        <c:ser>
          <c:idx val="6"/>
          <c:order val="6"/>
          <c:tx>
            <c:strRef>
              <c:f>DatosGrafico!$H$50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</c:ser>
        <c:ser>
          <c:idx val="7"/>
          <c:order val="7"/>
          <c:tx>
            <c:strRef>
              <c:f>DatosGrafico!$I$50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</c:ser>
        <c:ser>
          <c:idx val="8"/>
          <c:order val="8"/>
          <c:tx>
            <c:strRef>
              <c:f>DatosGrafico!$J$50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</c:ser>
        <c:ser>
          <c:idx val="9"/>
          <c:order val="9"/>
          <c:tx>
            <c:strRef>
              <c:f>DatosGrafico!$K$50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</c:ser>
        <c:ser>
          <c:idx val="10"/>
          <c:order val="10"/>
          <c:tx>
            <c:strRef>
              <c:f>DatosGrafico!$L$50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</c:ser>
        <c:ser>
          <c:idx val="11"/>
          <c:order val="11"/>
          <c:tx>
            <c:strRef>
              <c:f>DatosGrafico!$M$50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</c:ser>
        <c:ser>
          <c:idx val="12"/>
          <c:order val="12"/>
          <c:tx>
            <c:strRef>
              <c:f>DatosGrafico!$N$50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</c:ser>
        <c:ser>
          <c:idx val="13"/>
          <c:order val="13"/>
          <c:tx>
            <c:strRef>
              <c:f>DatosGrafico!$O$50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</c:ser>
        <c:ser>
          <c:idx val="14"/>
          <c:order val="14"/>
          <c:tx>
            <c:strRef>
              <c:f>DatosGrafico!$P$50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</c:ser>
        <c:ser>
          <c:idx val="15"/>
          <c:order val="15"/>
          <c:tx>
            <c:strRef>
              <c:f>DatosGrafico!$Q$50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DatosGrafico!$Q$58</c:f>
              <c:numCache>
                <c:formatCode>#,##0</c:formatCode>
                <c:ptCount val="1"/>
                <c:pt idx="0">
                  <c:v>24392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879209312"/>
        <c:axId val="-1879209856"/>
      </c:barChart>
      <c:catAx>
        <c:axId val="-1879209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79209856"/>
        <c:crosses val="autoZero"/>
        <c:auto val="1"/>
        <c:lblAlgn val="ctr"/>
        <c:lblOffset val="100"/>
        <c:noMultiLvlLbl val="0"/>
      </c:catAx>
      <c:valAx>
        <c:axId val="-1879209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79209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3445378151260505E-2"/>
          <c:y val="0.12073550465282749"/>
          <c:w val="7.647402898167141E-2"/>
          <c:h val="0.78125626342161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5513315814400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DatosGrafico!$B$68:$M$68</c15:sqref>
                  </c15:fullRef>
                </c:ext>
              </c:extLst>
              <c:f>DatosGrafico!$B$68:$J$68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DatosGrafico!$B$69:$M$69</c15:sqref>
                  </c15:fullRef>
                </c:ext>
              </c:extLst>
              <c:f>DatosGrafico!$B$69:$J$69</c:f>
              <c:numCache>
                <c:formatCode>#,##0</c:formatCode>
                <c:ptCount val="9"/>
                <c:pt idx="0">
                  <c:v>2859</c:v>
                </c:pt>
                <c:pt idx="1">
                  <c:v>3404</c:v>
                </c:pt>
                <c:pt idx="2">
                  <c:v>3668</c:v>
                </c:pt>
                <c:pt idx="3">
                  <c:v>3682</c:v>
                </c:pt>
                <c:pt idx="4">
                  <c:v>3502</c:v>
                </c:pt>
                <c:pt idx="5">
                  <c:v>2888</c:v>
                </c:pt>
                <c:pt idx="6">
                  <c:v>1339</c:v>
                </c:pt>
                <c:pt idx="7">
                  <c:v>3050</c:v>
                </c:pt>
                <c:pt idx="8">
                  <c:v>4171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79222912"/>
        <c:axId val="-1879212576"/>
      </c:barChart>
      <c:catAx>
        <c:axId val="-1879222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-1879212576"/>
        <c:crosses val="autoZero"/>
        <c:auto val="1"/>
        <c:lblAlgn val="ctr"/>
        <c:lblOffset val="100"/>
        <c:noMultiLvlLbl val="0"/>
      </c:catAx>
      <c:valAx>
        <c:axId val="-187921257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-187922291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Solicitudes de Acceso a la Información </a:t>
            </a:r>
            <a:endParaRPr lang="es-MX" sz="1000">
              <a:effectLst/>
            </a:endParaRPr>
          </a:p>
          <a:p>
            <a:pPr>
              <a:defRPr sz="1000"/>
            </a:pPr>
            <a:r>
              <a:rPr lang="es-MX" sz="1000" b="1" i="0" baseline="0">
                <a:effectLst/>
              </a:rPr>
              <a:t>Acumulado 2003 - 2018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51736685855444542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341326451840579"/>
          <c:y val="0.10984848484848485"/>
          <c:w val="0.81387520677562364"/>
          <c:h val="0.802279288952517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DatosGrafico!$B$50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DatosGrafico!$B$51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</c:ser>
        <c:ser>
          <c:idx val="1"/>
          <c:order val="1"/>
          <c:tx>
            <c:strRef>
              <c:f>DatosGrafico!$C$50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DatosGrafico!$C$51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</c:ser>
        <c:ser>
          <c:idx val="2"/>
          <c:order val="2"/>
          <c:tx>
            <c:strRef>
              <c:f>DatosGrafico!$D$50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</c:ser>
        <c:ser>
          <c:idx val="3"/>
          <c:order val="3"/>
          <c:tx>
            <c:strRef>
              <c:f>DatosGrafico!$E$50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</c:ser>
        <c:ser>
          <c:idx val="4"/>
          <c:order val="4"/>
          <c:tx>
            <c:strRef>
              <c:f>DatosGrafico!$F$50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</c:ser>
        <c:ser>
          <c:idx val="5"/>
          <c:order val="5"/>
          <c:tx>
            <c:strRef>
              <c:f>DatosGrafico!$G$50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</c:ser>
        <c:ser>
          <c:idx val="6"/>
          <c:order val="6"/>
          <c:tx>
            <c:strRef>
              <c:f>DatosGrafico!$H$50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</c:ser>
        <c:ser>
          <c:idx val="7"/>
          <c:order val="7"/>
          <c:tx>
            <c:strRef>
              <c:f>DatosGrafico!$I$50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</c:ser>
        <c:ser>
          <c:idx val="8"/>
          <c:order val="8"/>
          <c:tx>
            <c:strRef>
              <c:f>DatosGrafico!$J$50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</c:ser>
        <c:ser>
          <c:idx val="9"/>
          <c:order val="9"/>
          <c:tx>
            <c:strRef>
              <c:f>DatosGrafico!$K$50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</c:ser>
        <c:ser>
          <c:idx val="10"/>
          <c:order val="10"/>
          <c:tx>
            <c:strRef>
              <c:f>DatosGrafico!$L$50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</c:ser>
        <c:ser>
          <c:idx val="11"/>
          <c:order val="11"/>
          <c:tx>
            <c:strRef>
              <c:f>DatosGrafico!$M$50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</c:ser>
        <c:ser>
          <c:idx val="12"/>
          <c:order val="12"/>
          <c:tx>
            <c:strRef>
              <c:f>DatosGrafico!$N$50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</c:ser>
        <c:ser>
          <c:idx val="13"/>
          <c:order val="13"/>
          <c:tx>
            <c:strRef>
              <c:f>DatosGrafico!$O$50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</c:ser>
        <c:ser>
          <c:idx val="14"/>
          <c:order val="14"/>
          <c:tx>
            <c:strRef>
              <c:f>DatosGrafico!$P$50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</c:ser>
        <c:ser>
          <c:idx val="15"/>
          <c:order val="15"/>
          <c:tx>
            <c:strRef>
              <c:f>DatosGrafico!$Q$50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DatosGrafico!$Q$59</c:f>
              <c:numCache>
                <c:formatCode>#,##0</c:formatCode>
                <c:ptCount val="1"/>
                <c:pt idx="0">
                  <c:v>28563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879220736"/>
        <c:axId val="-1879213664"/>
      </c:barChart>
      <c:catAx>
        <c:axId val="-1879220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79213664"/>
        <c:crosses val="autoZero"/>
        <c:auto val="1"/>
        <c:lblAlgn val="ctr"/>
        <c:lblOffset val="100"/>
        <c:noMultiLvlLbl val="0"/>
      </c:catAx>
      <c:valAx>
        <c:axId val="-1879213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7922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3445378151260505E-2"/>
          <c:y val="0.12073550465282749"/>
          <c:w val="7.647402898167141E-2"/>
          <c:h val="0.78125626342161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5513315814400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DatosGrafico!$B$68:$M$68</c15:sqref>
                  </c15:fullRef>
                </c:ext>
              </c:extLst>
              <c:f>DatosGrafico!$B$68:$K$68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DatosGrafico!$B$69:$M$69</c15:sqref>
                  </c15:fullRef>
                </c:ext>
              </c:extLst>
              <c:f>DatosGrafico!$B$69:$K$69</c:f>
              <c:numCache>
                <c:formatCode>#,##0</c:formatCode>
                <c:ptCount val="10"/>
                <c:pt idx="0">
                  <c:v>2859</c:v>
                </c:pt>
                <c:pt idx="1">
                  <c:v>3404</c:v>
                </c:pt>
                <c:pt idx="2">
                  <c:v>3668</c:v>
                </c:pt>
                <c:pt idx="3">
                  <c:v>3682</c:v>
                </c:pt>
                <c:pt idx="4">
                  <c:v>3502</c:v>
                </c:pt>
                <c:pt idx="5">
                  <c:v>2888</c:v>
                </c:pt>
                <c:pt idx="6">
                  <c:v>1339</c:v>
                </c:pt>
                <c:pt idx="7">
                  <c:v>3050</c:v>
                </c:pt>
                <c:pt idx="8">
                  <c:v>4171</c:v>
                </c:pt>
                <c:pt idx="9">
                  <c:v>4794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79213120"/>
        <c:axId val="-1879222368"/>
      </c:barChart>
      <c:catAx>
        <c:axId val="-1879213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-1879222368"/>
        <c:crosses val="autoZero"/>
        <c:auto val="1"/>
        <c:lblAlgn val="ctr"/>
        <c:lblOffset val="100"/>
        <c:noMultiLvlLbl val="0"/>
      </c:catAx>
      <c:valAx>
        <c:axId val="-187922236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-187921312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Solicitudes de Acceso a la Información </a:t>
            </a:r>
            <a:endParaRPr lang="es-MX" sz="1000">
              <a:effectLst/>
            </a:endParaRPr>
          </a:p>
          <a:p>
            <a:pPr>
              <a:defRPr sz="1000"/>
            </a:pPr>
            <a:r>
              <a:rPr lang="es-MX" sz="1000" b="1" i="0" baseline="0">
                <a:effectLst/>
              </a:rPr>
              <a:t>Acumulado 2003 - 2018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51736685855444542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341326451840579"/>
          <c:y val="0.10984848484848485"/>
          <c:w val="0.81387520677562364"/>
          <c:h val="0.802279288952517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DatosGrafico!$B$50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DatosGrafico!$B$51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</c:ser>
        <c:ser>
          <c:idx val="1"/>
          <c:order val="1"/>
          <c:tx>
            <c:strRef>
              <c:f>DatosGrafico!$C$50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DatosGrafico!$C$51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</c:ser>
        <c:ser>
          <c:idx val="2"/>
          <c:order val="2"/>
          <c:tx>
            <c:strRef>
              <c:f>DatosGrafico!$D$50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</c:ser>
        <c:ser>
          <c:idx val="3"/>
          <c:order val="3"/>
          <c:tx>
            <c:strRef>
              <c:f>DatosGrafico!$E$50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</c:ser>
        <c:ser>
          <c:idx val="4"/>
          <c:order val="4"/>
          <c:tx>
            <c:strRef>
              <c:f>DatosGrafico!$F$50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</c:ser>
        <c:ser>
          <c:idx val="5"/>
          <c:order val="5"/>
          <c:tx>
            <c:strRef>
              <c:f>DatosGrafico!$G$50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</c:ser>
        <c:ser>
          <c:idx val="6"/>
          <c:order val="6"/>
          <c:tx>
            <c:strRef>
              <c:f>DatosGrafico!$H$50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</c:ser>
        <c:ser>
          <c:idx val="7"/>
          <c:order val="7"/>
          <c:tx>
            <c:strRef>
              <c:f>DatosGrafico!$I$50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</c:ser>
        <c:ser>
          <c:idx val="8"/>
          <c:order val="8"/>
          <c:tx>
            <c:strRef>
              <c:f>DatosGrafico!$J$50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</c:ser>
        <c:ser>
          <c:idx val="9"/>
          <c:order val="9"/>
          <c:tx>
            <c:strRef>
              <c:f>DatosGrafico!$K$50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</c:ser>
        <c:ser>
          <c:idx val="10"/>
          <c:order val="10"/>
          <c:tx>
            <c:strRef>
              <c:f>DatosGrafico!$L$50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</c:ser>
        <c:ser>
          <c:idx val="11"/>
          <c:order val="11"/>
          <c:tx>
            <c:strRef>
              <c:f>DatosGrafico!$M$50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</c:ser>
        <c:ser>
          <c:idx val="12"/>
          <c:order val="12"/>
          <c:tx>
            <c:strRef>
              <c:f>DatosGrafico!$N$50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</c:ser>
        <c:ser>
          <c:idx val="13"/>
          <c:order val="13"/>
          <c:tx>
            <c:strRef>
              <c:f>DatosGrafico!$O$50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</c:ser>
        <c:ser>
          <c:idx val="14"/>
          <c:order val="14"/>
          <c:tx>
            <c:strRef>
              <c:f>DatosGrafico!$P$50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</c:ser>
        <c:ser>
          <c:idx val="15"/>
          <c:order val="15"/>
          <c:tx>
            <c:strRef>
              <c:f>DatosGrafico!$Q$50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DatosGrafico!$Q$60</c:f>
              <c:numCache>
                <c:formatCode>#,##0</c:formatCode>
                <c:ptCount val="1"/>
                <c:pt idx="0">
                  <c:v>33357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879220192"/>
        <c:axId val="-1879221824"/>
      </c:barChart>
      <c:catAx>
        <c:axId val="-187922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79221824"/>
        <c:crosses val="autoZero"/>
        <c:auto val="1"/>
        <c:lblAlgn val="ctr"/>
        <c:lblOffset val="100"/>
        <c:noMultiLvlLbl val="0"/>
      </c:catAx>
      <c:valAx>
        <c:axId val="-187922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7922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3445378151260505E-2"/>
          <c:y val="0.12073550465282749"/>
          <c:w val="7.647402898167141E-2"/>
          <c:h val="0.78125626342161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5513315814400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DatosGrafico!$B$68:$M$68</c15:sqref>
                  </c15:fullRef>
                </c:ext>
              </c:extLst>
              <c:f>DatosGrafico!$B$68:$L$68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DatosGrafico!$B$69:$M$69</c15:sqref>
                  </c15:fullRef>
                </c:ext>
              </c:extLst>
              <c:f>DatosGrafico!$B$69:$L$69</c:f>
              <c:numCache>
                <c:formatCode>#,##0</c:formatCode>
                <c:ptCount val="11"/>
                <c:pt idx="0">
                  <c:v>2859</c:v>
                </c:pt>
                <c:pt idx="1">
                  <c:v>3404</c:v>
                </c:pt>
                <c:pt idx="2">
                  <c:v>3668</c:v>
                </c:pt>
                <c:pt idx="3">
                  <c:v>3682</c:v>
                </c:pt>
                <c:pt idx="4">
                  <c:v>3502</c:v>
                </c:pt>
                <c:pt idx="5">
                  <c:v>2888</c:v>
                </c:pt>
                <c:pt idx="6">
                  <c:v>1339</c:v>
                </c:pt>
                <c:pt idx="7">
                  <c:v>3050</c:v>
                </c:pt>
                <c:pt idx="8">
                  <c:v>4171</c:v>
                </c:pt>
                <c:pt idx="9">
                  <c:v>4794</c:v>
                </c:pt>
                <c:pt idx="10">
                  <c:v>3029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79210400"/>
        <c:axId val="-1879219104"/>
      </c:barChart>
      <c:catAx>
        <c:axId val="-1879210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-1879219104"/>
        <c:crosses val="autoZero"/>
        <c:auto val="1"/>
        <c:lblAlgn val="ctr"/>
        <c:lblOffset val="100"/>
        <c:noMultiLvlLbl val="0"/>
      </c:catAx>
      <c:valAx>
        <c:axId val="-187921910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-187921040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Solicitudes de Acceso a la Información </a:t>
            </a:r>
            <a:endParaRPr lang="es-MX" sz="1000">
              <a:effectLst/>
            </a:endParaRPr>
          </a:p>
          <a:p>
            <a:pPr>
              <a:defRPr sz="1000"/>
            </a:pPr>
            <a:r>
              <a:rPr lang="es-MX" sz="1000" b="1" i="0" baseline="0">
                <a:effectLst/>
              </a:rPr>
              <a:t>Acumulado 2003 - 2018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51736685855444542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341326451840579"/>
          <c:y val="0.10984848484848485"/>
          <c:w val="0.81387520677562364"/>
          <c:h val="0.802279288952517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DatosGrafico!$B$50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DatosGrafico!$B$51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</c:ser>
        <c:ser>
          <c:idx val="1"/>
          <c:order val="1"/>
          <c:tx>
            <c:strRef>
              <c:f>DatosGrafico!$C$50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DatosGrafico!$C$51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</c:ser>
        <c:ser>
          <c:idx val="2"/>
          <c:order val="2"/>
          <c:tx>
            <c:strRef>
              <c:f>DatosGrafico!$D$50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</c:ser>
        <c:ser>
          <c:idx val="3"/>
          <c:order val="3"/>
          <c:tx>
            <c:strRef>
              <c:f>DatosGrafico!$E$50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</c:ser>
        <c:ser>
          <c:idx val="4"/>
          <c:order val="4"/>
          <c:tx>
            <c:strRef>
              <c:f>DatosGrafico!$F$50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</c:ser>
        <c:ser>
          <c:idx val="5"/>
          <c:order val="5"/>
          <c:tx>
            <c:strRef>
              <c:f>DatosGrafico!$G$50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</c:ser>
        <c:ser>
          <c:idx val="6"/>
          <c:order val="6"/>
          <c:tx>
            <c:strRef>
              <c:f>DatosGrafico!$H$50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</c:ser>
        <c:ser>
          <c:idx val="7"/>
          <c:order val="7"/>
          <c:tx>
            <c:strRef>
              <c:f>DatosGrafico!$I$50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</c:ser>
        <c:ser>
          <c:idx val="8"/>
          <c:order val="8"/>
          <c:tx>
            <c:strRef>
              <c:f>DatosGrafico!$J$50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</c:ser>
        <c:ser>
          <c:idx val="9"/>
          <c:order val="9"/>
          <c:tx>
            <c:strRef>
              <c:f>DatosGrafico!$K$50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</c:ser>
        <c:ser>
          <c:idx val="10"/>
          <c:order val="10"/>
          <c:tx>
            <c:strRef>
              <c:f>DatosGrafico!$L$50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</c:ser>
        <c:ser>
          <c:idx val="11"/>
          <c:order val="11"/>
          <c:tx>
            <c:strRef>
              <c:f>DatosGrafico!$M$50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</c:ser>
        <c:ser>
          <c:idx val="12"/>
          <c:order val="12"/>
          <c:tx>
            <c:strRef>
              <c:f>DatosGrafico!$N$50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</c:ser>
        <c:ser>
          <c:idx val="13"/>
          <c:order val="13"/>
          <c:tx>
            <c:strRef>
              <c:f>DatosGrafico!$O$50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</c:ser>
        <c:ser>
          <c:idx val="14"/>
          <c:order val="14"/>
          <c:tx>
            <c:strRef>
              <c:f>DatosGrafico!$P$50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</c:ser>
        <c:ser>
          <c:idx val="15"/>
          <c:order val="15"/>
          <c:tx>
            <c:strRef>
              <c:f>DatosGrafico!$Q$50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DatosGrafico!$Q$61</c:f>
              <c:numCache>
                <c:formatCode>#,##0</c:formatCode>
                <c:ptCount val="1"/>
                <c:pt idx="0">
                  <c:v>36386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879217472"/>
        <c:axId val="-1919459360"/>
      </c:barChart>
      <c:catAx>
        <c:axId val="-1879217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19459360"/>
        <c:crosses val="autoZero"/>
        <c:auto val="1"/>
        <c:lblAlgn val="ctr"/>
        <c:lblOffset val="100"/>
        <c:noMultiLvlLbl val="0"/>
      </c:catAx>
      <c:valAx>
        <c:axId val="-1919459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7921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3445378151260505E-2"/>
          <c:y val="0.12073550465282749"/>
          <c:w val="7.647402898167141E-2"/>
          <c:h val="0.78125626342161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5513315814400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DatosGrafico!$B$68:$M$68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DatosGrafico!$B$69:$M$69</c:f>
              <c:numCache>
                <c:formatCode>#,##0</c:formatCode>
                <c:ptCount val="12"/>
                <c:pt idx="0">
                  <c:v>2859</c:v>
                </c:pt>
                <c:pt idx="1">
                  <c:v>3404</c:v>
                </c:pt>
                <c:pt idx="2">
                  <c:v>3668</c:v>
                </c:pt>
                <c:pt idx="3">
                  <c:v>3682</c:v>
                </c:pt>
                <c:pt idx="4">
                  <c:v>3502</c:v>
                </c:pt>
                <c:pt idx="5">
                  <c:v>2888</c:v>
                </c:pt>
                <c:pt idx="6">
                  <c:v>1339</c:v>
                </c:pt>
                <c:pt idx="7">
                  <c:v>3050</c:v>
                </c:pt>
                <c:pt idx="8">
                  <c:v>4171</c:v>
                </c:pt>
                <c:pt idx="9">
                  <c:v>4794</c:v>
                </c:pt>
                <c:pt idx="10">
                  <c:v>3029</c:v>
                </c:pt>
                <c:pt idx="11">
                  <c:v>1211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19458816"/>
        <c:axId val="-1919466432"/>
      </c:barChart>
      <c:catAx>
        <c:axId val="-1919458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-1919466432"/>
        <c:crosses val="autoZero"/>
        <c:auto val="1"/>
        <c:lblAlgn val="ctr"/>
        <c:lblOffset val="100"/>
        <c:noMultiLvlLbl val="0"/>
      </c:catAx>
      <c:valAx>
        <c:axId val="-191946643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-19194588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Solicitudes de Acceso a la Información </a:t>
            </a:r>
            <a:endParaRPr lang="es-MX" sz="1000">
              <a:effectLst/>
            </a:endParaRPr>
          </a:p>
          <a:p>
            <a:pPr>
              <a:defRPr sz="1000"/>
            </a:pPr>
            <a:r>
              <a:rPr lang="es-MX" sz="1000" b="1" i="0" baseline="0">
                <a:effectLst/>
              </a:rPr>
              <a:t>Acumulado 2003 - 2018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51736685855444542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341326451840579"/>
          <c:y val="0.10984848484848485"/>
          <c:w val="0.81387520677562364"/>
          <c:h val="0.802279288952517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DatosGrafico!$B$50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DatosGrafico!$B$51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</c:ser>
        <c:ser>
          <c:idx val="1"/>
          <c:order val="1"/>
          <c:tx>
            <c:strRef>
              <c:f>DatosGrafico!$C$50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DatosGrafico!$C$51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</c:ser>
        <c:ser>
          <c:idx val="2"/>
          <c:order val="2"/>
          <c:tx>
            <c:strRef>
              <c:f>DatosGrafico!$D$50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</c:ser>
        <c:ser>
          <c:idx val="3"/>
          <c:order val="3"/>
          <c:tx>
            <c:strRef>
              <c:f>DatosGrafico!$E$50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</c:ser>
        <c:ser>
          <c:idx val="4"/>
          <c:order val="4"/>
          <c:tx>
            <c:strRef>
              <c:f>DatosGrafico!$F$50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</c:ser>
        <c:ser>
          <c:idx val="5"/>
          <c:order val="5"/>
          <c:tx>
            <c:strRef>
              <c:f>DatosGrafico!$G$50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</c:ser>
        <c:ser>
          <c:idx val="6"/>
          <c:order val="6"/>
          <c:tx>
            <c:strRef>
              <c:f>DatosGrafico!$H$50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</c:ser>
        <c:ser>
          <c:idx val="7"/>
          <c:order val="7"/>
          <c:tx>
            <c:strRef>
              <c:f>DatosGrafico!$I$50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</c:ser>
        <c:ser>
          <c:idx val="8"/>
          <c:order val="8"/>
          <c:tx>
            <c:strRef>
              <c:f>DatosGrafico!$J$50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</c:ser>
        <c:ser>
          <c:idx val="9"/>
          <c:order val="9"/>
          <c:tx>
            <c:strRef>
              <c:f>DatosGrafico!$K$50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</c:ser>
        <c:ser>
          <c:idx val="10"/>
          <c:order val="10"/>
          <c:tx>
            <c:strRef>
              <c:f>DatosGrafico!$L$50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</c:ser>
        <c:ser>
          <c:idx val="11"/>
          <c:order val="11"/>
          <c:tx>
            <c:strRef>
              <c:f>DatosGrafico!$M$50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</c:ser>
        <c:ser>
          <c:idx val="12"/>
          <c:order val="12"/>
          <c:tx>
            <c:strRef>
              <c:f>DatosGrafico!$N$50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</c:ser>
        <c:ser>
          <c:idx val="13"/>
          <c:order val="13"/>
          <c:tx>
            <c:strRef>
              <c:f>DatosGrafico!$O$50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</c:ser>
        <c:ser>
          <c:idx val="14"/>
          <c:order val="14"/>
          <c:tx>
            <c:strRef>
              <c:f>DatosGrafico!$P$50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</c:ser>
        <c:ser>
          <c:idx val="15"/>
          <c:order val="15"/>
          <c:tx>
            <c:strRef>
              <c:f>DatosGrafico!$Q$50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DatosGrafico!$Q$62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919463168"/>
        <c:axId val="-1919461536"/>
      </c:barChart>
      <c:catAx>
        <c:axId val="-191946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19461536"/>
        <c:crosses val="autoZero"/>
        <c:auto val="1"/>
        <c:lblAlgn val="ctr"/>
        <c:lblOffset val="100"/>
        <c:noMultiLvlLbl val="0"/>
      </c:catAx>
      <c:valAx>
        <c:axId val="-191946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1946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3445378151260505E-2"/>
          <c:y val="0.12073550465282749"/>
          <c:w val="7.647402898167141E-2"/>
          <c:h val="0.78125626342161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3.xml"/><Relationship Id="rId1" Type="http://schemas.openxmlformats.org/officeDocument/2006/relationships/image" Target="../media/image1.emf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5.xml"/><Relationship Id="rId1" Type="http://schemas.openxmlformats.org/officeDocument/2006/relationships/image" Target="../media/image1.emf"/><Relationship Id="rId4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7.xml"/><Relationship Id="rId1" Type="http://schemas.openxmlformats.org/officeDocument/2006/relationships/image" Target="../media/image1.emf"/><Relationship Id="rId4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9.xml"/><Relationship Id="rId1" Type="http://schemas.openxmlformats.org/officeDocument/2006/relationships/image" Target="../media/image1.emf"/><Relationship Id="rId4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1.xml"/><Relationship Id="rId1" Type="http://schemas.openxmlformats.org/officeDocument/2006/relationships/image" Target="../media/image1.emf"/><Relationship Id="rId4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3.xml"/><Relationship Id="rId1" Type="http://schemas.openxmlformats.org/officeDocument/2006/relationships/image" Target="../media/image1.emf"/><Relationship Id="rId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5.xml"/><Relationship Id="rId1" Type="http://schemas.openxmlformats.org/officeDocument/2006/relationships/image" Target="../media/image1.emf"/><Relationship Id="rId4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7.xml"/><Relationship Id="rId1" Type="http://schemas.openxmlformats.org/officeDocument/2006/relationships/image" Target="../media/image1.emf"/><Relationship Id="rId4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9.xml"/><Relationship Id="rId1" Type="http://schemas.openxmlformats.org/officeDocument/2006/relationships/image" Target="../media/image1.emf"/><Relationship Id="rId4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1.xml"/><Relationship Id="rId1" Type="http://schemas.openxmlformats.org/officeDocument/2006/relationships/image" Target="../media/image1.emf"/><Relationship Id="rId4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1026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561975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1025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561975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42</xdr:row>
      <xdr:rowOff>5715</xdr:rowOff>
    </xdr:to>
    <xdr:graphicFrame macro="">
      <xdr:nvGraphicFramePr>
        <xdr:cNvPr id="10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190500</xdr:colOff>
      <xdr:row>40</xdr:row>
      <xdr:rowOff>76200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2018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10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542925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13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542925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42</xdr:row>
      <xdr:rowOff>5715</xdr:rowOff>
    </xdr:to>
    <xdr:graphicFrame macro="">
      <xdr:nvGraphicFramePr>
        <xdr:cNvPr id="8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190500</xdr:colOff>
      <xdr:row>40</xdr:row>
      <xdr:rowOff>76200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2018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53340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53340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42</xdr:row>
      <xdr:rowOff>5715</xdr:rowOff>
    </xdr:to>
    <xdr:graphicFrame macro="">
      <xdr:nvGraphicFramePr>
        <xdr:cNvPr id="8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0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190500</xdr:colOff>
      <xdr:row>40</xdr:row>
      <xdr:rowOff>76200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2018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53340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53340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42</xdr:row>
      <xdr:rowOff>5715</xdr:rowOff>
    </xdr:to>
    <xdr:graphicFrame macro="">
      <xdr:nvGraphicFramePr>
        <xdr:cNvPr id="8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0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190500</xdr:colOff>
      <xdr:row>40</xdr:row>
      <xdr:rowOff>76200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2018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53340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53340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39</xdr:row>
      <xdr:rowOff>548640</xdr:rowOff>
    </xdr:to>
    <xdr:graphicFrame macro="">
      <xdr:nvGraphicFramePr>
        <xdr:cNvPr id="8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0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190500</xdr:colOff>
      <xdr:row>40</xdr:row>
      <xdr:rowOff>76200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2018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53340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53340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39</xdr:row>
      <xdr:rowOff>548640</xdr:rowOff>
    </xdr:to>
    <xdr:graphicFrame macro="">
      <xdr:nvGraphicFramePr>
        <xdr:cNvPr id="8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0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190500</xdr:colOff>
      <xdr:row>39</xdr:row>
      <xdr:rowOff>790575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2018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39</xdr:row>
      <xdr:rowOff>548640</xdr:rowOff>
    </xdr:to>
    <xdr:graphicFrame macro="">
      <xdr:nvGraphicFramePr>
        <xdr:cNvPr id="8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1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190500</xdr:colOff>
      <xdr:row>39</xdr:row>
      <xdr:rowOff>790575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2018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39</xdr:row>
      <xdr:rowOff>548640</xdr:rowOff>
    </xdr:to>
    <xdr:graphicFrame macro="">
      <xdr:nvGraphicFramePr>
        <xdr:cNvPr id="8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0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190500</xdr:colOff>
      <xdr:row>39</xdr:row>
      <xdr:rowOff>790575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2018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39</xdr:row>
      <xdr:rowOff>548640</xdr:rowOff>
    </xdr:to>
    <xdr:graphicFrame macro="">
      <xdr:nvGraphicFramePr>
        <xdr:cNvPr id="10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190500</xdr:colOff>
      <xdr:row>39</xdr:row>
      <xdr:rowOff>790575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2018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39</xdr:row>
      <xdr:rowOff>548640</xdr:rowOff>
    </xdr:to>
    <xdr:graphicFrame macro="">
      <xdr:nvGraphicFramePr>
        <xdr:cNvPr id="8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1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190500</xdr:colOff>
      <xdr:row>39</xdr:row>
      <xdr:rowOff>790575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2018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39</xdr:row>
      <xdr:rowOff>548640</xdr:rowOff>
    </xdr:to>
    <xdr:graphicFrame macro="">
      <xdr:nvGraphicFramePr>
        <xdr:cNvPr id="8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0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190500</xdr:colOff>
      <xdr:row>39</xdr:row>
      <xdr:rowOff>790575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2018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53340</xdr:colOff>
      <xdr:row>0</xdr:row>
      <xdr:rowOff>1</xdr:rowOff>
    </xdr:from>
    <xdr:to>
      <xdr:col>1</xdr:col>
      <xdr:colOff>76200</xdr:colOff>
      <xdr:row>3</xdr:row>
      <xdr:rowOff>182880</xdr:rowOff>
    </xdr:to>
    <xdr:pic>
      <xdr:nvPicPr>
        <xdr:cNvPr id="5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1"/>
          <a:ext cx="807720" cy="8077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39</xdr:row>
      <xdr:rowOff>548640</xdr:rowOff>
    </xdr:to>
    <xdr:graphicFrame macro="">
      <xdr:nvGraphicFramePr>
        <xdr:cNvPr id="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190500</xdr:colOff>
      <xdr:row>39</xdr:row>
      <xdr:rowOff>790575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2018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70"/>
  <sheetViews>
    <sheetView topLeftCell="A22" zoomScale="80" zoomScaleNormal="80" workbookViewId="0">
      <selection activeCell="E41" sqref="E41"/>
    </sheetView>
  </sheetViews>
  <sheetFormatPr baseColWidth="10" defaultColWidth="11.42578125" defaultRowHeight="15" x14ac:dyDescent="0.25"/>
  <cols>
    <col min="1" max="1" width="3.7109375" style="23" customWidth="1"/>
    <col min="2" max="16" width="11.42578125" style="23"/>
    <col min="17" max="17" width="12.7109375" style="23" bestFit="1" customWidth="1"/>
    <col min="18" max="16384" width="11.42578125" style="23"/>
  </cols>
  <sheetData>
    <row r="1" spans="1:18" ht="15.75" thickBot="1" x14ac:dyDescent="0.3"/>
    <row r="2" spans="1:18" ht="15.75" thickTop="1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6"/>
    </row>
    <row r="3" spans="1:18" ht="18" x14ac:dyDescent="0.25">
      <c r="A3" s="27"/>
      <c r="B3" s="28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0"/>
    </row>
    <row r="4" spans="1:18" ht="18" x14ac:dyDescent="0.25">
      <c r="A4" s="27"/>
      <c r="B4" s="29"/>
      <c r="C4" s="31"/>
      <c r="D4" s="31"/>
      <c r="E4" s="32" t="s">
        <v>73</v>
      </c>
      <c r="F4" s="33" t="s">
        <v>60</v>
      </c>
      <c r="G4" s="33" t="s">
        <v>61</v>
      </c>
      <c r="H4" s="33" t="s">
        <v>62</v>
      </c>
      <c r="I4" s="33" t="s">
        <v>63</v>
      </c>
      <c r="J4" s="33" t="s">
        <v>64</v>
      </c>
      <c r="K4" s="33" t="s">
        <v>65</v>
      </c>
      <c r="L4" s="33" t="s">
        <v>66</v>
      </c>
      <c r="M4" s="33" t="s">
        <v>67</v>
      </c>
      <c r="N4" s="33" t="s">
        <v>68</v>
      </c>
      <c r="O4" s="33" t="s">
        <v>69</v>
      </c>
      <c r="P4" s="33" t="s">
        <v>70</v>
      </c>
      <c r="Q4" s="33" t="s">
        <v>71</v>
      </c>
      <c r="R4" s="56" t="s">
        <v>76</v>
      </c>
    </row>
    <row r="5" spans="1:18" ht="31.5" customHeight="1" x14ac:dyDescent="0.25">
      <c r="A5" s="27"/>
      <c r="B5" s="65" t="s">
        <v>2</v>
      </c>
      <c r="C5" s="65"/>
      <c r="D5" s="65"/>
      <c r="E5" s="18">
        <v>746748</v>
      </c>
      <c r="F5" s="18">
        <v>2604</v>
      </c>
      <c r="G5" s="18">
        <v>3182</v>
      </c>
      <c r="H5" s="18">
        <v>3356</v>
      </c>
      <c r="I5" s="18">
        <v>3435</v>
      </c>
      <c r="J5" s="18">
        <v>3293</v>
      </c>
      <c r="K5" s="18">
        <v>2728</v>
      </c>
      <c r="L5" s="18">
        <v>1253</v>
      </c>
      <c r="M5" s="18">
        <v>2789</v>
      </c>
      <c r="N5" s="18">
        <v>3973</v>
      </c>
      <c r="O5" s="18">
        <v>4546</v>
      </c>
      <c r="P5" s="18">
        <v>2809</v>
      </c>
      <c r="Q5" s="18">
        <v>1116</v>
      </c>
      <c r="R5" s="57">
        <f>SUM(F5:Q5)</f>
        <v>35084</v>
      </c>
    </row>
    <row r="6" spans="1:18" ht="33.75" customHeight="1" x14ac:dyDescent="0.25">
      <c r="A6" s="27"/>
      <c r="B6" s="65" t="s">
        <v>14</v>
      </c>
      <c r="C6" s="65"/>
      <c r="D6" s="65"/>
      <c r="E6" s="18">
        <v>25153</v>
      </c>
      <c r="F6" s="20">
        <v>255</v>
      </c>
      <c r="G6" s="20">
        <v>222</v>
      </c>
      <c r="H6" s="20">
        <v>312</v>
      </c>
      <c r="I6" s="20">
        <v>247</v>
      </c>
      <c r="J6" s="20">
        <v>209</v>
      </c>
      <c r="K6" s="20">
        <v>160</v>
      </c>
      <c r="L6" s="20">
        <v>86</v>
      </c>
      <c r="M6" s="20">
        <v>261</v>
      </c>
      <c r="N6" s="20">
        <v>198</v>
      </c>
      <c r="O6" s="20">
        <v>248</v>
      </c>
      <c r="P6" s="20">
        <v>220</v>
      </c>
      <c r="Q6" s="20">
        <v>95</v>
      </c>
      <c r="R6" s="58">
        <f>SUM(F6:Q6)</f>
        <v>2513</v>
      </c>
    </row>
    <row r="7" spans="1:18" ht="27" customHeight="1" x14ac:dyDescent="0.25">
      <c r="A7" s="27"/>
      <c r="B7" s="64" t="s">
        <v>59</v>
      </c>
      <c r="C7" s="64"/>
      <c r="D7" s="64"/>
      <c r="E7" s="34">
        <f t="shared" ref="E7:Q7" si="0">SUM(E5:E6)</f>
        <v>771901</v>
      </c>
      <c r="F7" s="34">
        <f t="shared" si="0"/>
        <v>2859</v>
      </c>
      <c r="G7" s="34">
        <f t="shared" si="0"/>
        <v>3404</v>
      </c>
      <c r="H7" s="34">
        <f t="shared" si="0"/>
        <v>3668</v>
      </c>
      <c r="I7" s="34">
        <f t="shared" si="0"/>
        <v>3682</v>
      </c>
      <c r="J7" s="34">
        <f t="shared" si="0"/>
        <v>3502</v>
      </c>
      <c r="K7" s="34">
        <f t="shared" si="0"/>
        <v>2888</v>
      </c>
      <c r="L7" s="34">
        <f t="shared" si="0"/>
        <v>1339</v>
      </c>
      <c r="M7" s="34">
        <f t="shared" si="0"/>
        <v>3050</v>
      </c>
      <c r="N7" s="34">
        <f t="shared" si="0"/>
        <v>4171</v>
      </c>
      <c r="O7" s="34">
        <f t="shared" si="0"/>
        <v>4794</v>
      </c>
      <c r="P7" s="34">
        <f t="shared" si="0"/>
        <v>3029</v>
      </c>
      <c r="Q7" s="34">
        <f t="shared" si="0"/>
        <v>1211</v>
      </c>
      <c r="R7" s="59">
        <f>SUM(F7:Q7)</f>
        <v>37597</v>
      </c>
    </row>
    <row r="8" spans="1:18" ht="16.5" thickBot="1" x14ac:dyDescent="0.3">
      <c r="A8" s="27"/>
      <c r="B8" s="35"/>
      <c r="C8" s="35"/>
      <c r="D8" s="35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60"/>
    </row>
    <row r="9" spans="1:18" ht="32.25" customHeight="1" x14ac:dyDescent="0.25">
      <c r="A9" s="27"/>
      <c r="B9" s="66" t="s">
        <v>72</v>
      </c>
      <c r="C9" s="66"/>
      <c r="D9" s="66"/>
      <c r="E9" s="34">
        <v>16552</v>
      </c>
      <c r="F9" s="20">
        <v>194</v>
      </c>
      <c r="G9" s="20">
        <v>152</v>
      </c>
      <c r="H9" s="20">
        <v>150</v>
      </c>
      <c r="I9" s="20">
        <v>156</v>
      </c>
      <c r="J9" s="20">
        <v>119</v>
      </c>
      <c r="K9" s="20">
        <v>122</v>
      </c>
      <c r="L9" s="20">
        <v>81</v>
      </c>
      <c r="M9" s="20">
        <v>185</v>
      </c>
      <c r="N9" s="20">
        <v>205</v>
      </c>
      <c r="O9" s="20">
        <v>150</v>
      </c>
      <c r="P9" s="20">
        <v>202</v>
      </c>
      <c r="Q9" s="20">
        <v>40</v>
      </c>
      <c r="R9" s="58">
        <f>SUM(F9:Q9)</f>
        <v>1756</v>
      </c>
    </row>
    <row r="10" spans="1:18" ht="16.5" thickBot="1" x14ac:dyDescent="0.3">
      <c r="A10" s="27"/>
      <c r="B10" s="35"/>
      <c r="C10" s="35"/>
      <c r="D10" s="35"/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60"/>
    </row>
    <row r="11" spans="1:18" ht="18" x14ac:dyDescent="0.25">
      <c r="A11" s="27"/>
      <c r="B11" s="28" t="s">
        <v>15</v>
      </c>
      <c r="C11" s="31"/>
      <c r="D11" s="31"/>
      <c r="E11" s="31"/>
      <c r="F11" s="37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30"/>
    </row>
    <row r="12" spans="1:18" ht="15.75" x14ac:dyDescent="0.25">
      <c r="A12" s="27"/>
      <c r="B12" s="38"/>
      <c r="C12" s="38"/>
      <c r="D12" s="38"/>
      <c r="E12" s="38"/>
      <c r="F12" s="37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30"/>
    </row>
    <row r="13" spans="1:18" ht="15.75" x14ac:dyDescent="0.25">
      <c r="A13" s="27"/>
      <c r="B13" s="38" t="s">
        <v>17</v>
      </c>
      <c r="C13" s="38"/>
      <c r="D13" s="38"/>
      <c r="E13" s="38"/>
      <c r="F13" s="21">
        <v>1</v>
      </c>
      <c r="G13" s="21">
        <v>1</v>
      </c>
      <c r="H13" s="21">
        <v>7</v>
      </c>
      <c r="I13" s="21">
        <v>52</v>
      </c>
      <c r="J13" s="21">
        <v>4</v>
      </c>
      <c r="K13" s="21">
        <v>3</v>
      </c>
      <c r="L13" s="21">
        <v>2</v>
      </c>
      <c r="M13" s="21">
        <v>3</v>
      </c>
      <c r="N13" s="21">
        <v>7</v>
      </c>
      <c r="O13" s="21">
        <v>4</v>
      </c>
      <c r="P13" s="21">
        <v>8</v>
      </c>
      <c r="Q13" s="21">
        <v>10</v>
      </c>
      <c r="R13" s="61">
        <f>SUM(F13:Q13)</f>
        <v>102</v>
      </c>
    </row>
    <row r="14" spans="1:18" ht="16.5" thickBot="1" x14ac:dyDescent="0.3">
      <c r="A14" s="27"/>
      <c r="B14" s="39"/>
      <c r="C14" s="39"/>
      <c r="D14" s="39"/>
      <c r="E14" s="39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60"/>
    </row>
    <row r="15" spans="1:18" ht="18" x14ac:dyDescent="0.25">
      <c r="A15" s="27"/>
      <c r="B15" s="28" t="s">
        <v>16</v>
      </c>
      <c r="C15" s="31"/>
      <c r="D15" s="31"/>
      <c r="E15" s="31"/>
      <c r="F15" s="37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30"/>
    </row>
    <row r="16" spans="1:18" ht="15.75" x14ac:dyDescent="0.25">
      <c r="A16" s="27"/>
      <c r="B16" s="38"/>
      <c r="C16" s="38"/>
      <c r="D16" s="38"/>
      <c r="E16" s="38"/>
      <c r="F16" s="37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0"/>
    </row>
    <row r="17" spans="1:18" ht="32.25" customHeight="1" x14ac:dyDescent="0.25">
      <c r="A17" s="27"/>
      <c r="B17" s="65" t="s">
        <v>3</v>
      </c>
      <c r="C17" s="65"/>
      <c r="D17" s="65"/>
      <c r="E17" s="38"/>
      <c r="F17" s="20">
        <v>25</v>
      </c>
      <c r="G17" s="20">
        <v>11</v>
      </c>
      <c r="H17" s="20">
        <v>14</v>
      </c>
      <c r="I17" s="20">
        <v>23</v>
      </c>
      <c r="J17" s="20">
        <v>19</v>
      </c>
      <c r="K17" s="20">
        <v>21</v>
      </c>
      <c r="L17" s="20">
        <v>4</v>
      </c>
      <c r="M17" s="20">
        <v>40</v>
      </c>
      <c r="N17" s="20">
        <v>14</v>
      </c>
      <c r="O17" s="20">
        <v>30</v>
      </c>
      <c r="P17" s="20">
        <v>17</v>
      </c>
      <c r="Q17" s="20">
        <v>15</v>
      </c>
      <c r="R17" s="58">
        <f>SUM(F17:Q17)</f>
        <v>233</v>
      </c>
    </row>
    <row r="18" spans="1:18" ht="32.25" customHeight="1" thickBot="1" x14ac:dyDescent="0.3">
      <c r="A18" s="40"/>
      <c r="B18" s="41"/>
      <c r="C18" s="41"/>
      <c r="D18" s="41"/>
      <c r="E18" s="42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62"/>
    </row>
    <row r="19" spans="1:18" ht="32.25" customHeight="1" thickTop="1" thickBot="1" x14ac:dyDescent="0.3">
      <c r="B19" s="44"/>
      <c r="C19" s="44"/>
      <c r="D19" s="44"/>
      <c r="E19" s="45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1:18" ht="32.25" customHeight="1" thickTop="1" x14ac:dyDescent="0.25">
      <c r="A20" s="24"/>
      <c r="B20" s="47" t="s">
        <v>74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6"/>
    </row>
    <row r="21" spans="1:18" ht="32.25" customHeight="1" x14ac:dyDescent="0.25">
      <c r="A21" s="27"/>
      <c r="B21" s="29"/>
      <c r="C21" s="31"/>
      <c r="D21" s="31"/>
      <c r="E21" s="32"/>
      <c r="F21" s="33" t="s">
        <v>60</v>
      </c>
      <c r="G21" s="33" t="s">
        <v>61</v>
      </c>
      <c r="H21" s="33" t="s">
        <v>62</v>
      </c>
      <c r="I21" s="33" t="s">
        <v>63</v>
      </c>
      <c r="J21" s="33" t="s">
        <v>64</v>
      </c>
      <c r="K21" s="33" t="s">
        <v>65</v>
      </c>
      <c r="L21" s="33" t="s">
        <v>66</v>
      </c>
      <c r="M21" s="33" t="s">
        <v>67</v>
      </c>
      <c r="N21" s="33" t="s">
        <v>68</v>
      </c>
      <c r="O21" s="33" t="s">
        <v>69</v>
      </c>
      <c r="P21" s="33" t="s">
        <v>70</v>
      </c>
      <c r="Q21" s="33" t="s">
        <v>71</v>
      </c>
      <c r="R21" s="56"/>
    </row>
    <row r="22" spans="1:18" ht="32.25" customHeight="1" x14ac:dyDescent="0.25">
      <c r="A22" s="27"/>
      <c r="B22" s="65" t="s">
        <v>2</v>
      </c>
      <c r="C22" s="65"/>
      <c r="D22" s="65"/>
      <c r="E22" s="22"/>
      <c r="F22" s="22">
        <f>IF(F5&lt;&gt;"",F5,"")</f>
        <v>2604</v>
      </c>
      <c r="G22" s="22">
        <f>IF(G5&lt;&gt;"",G5+F22,"")</f>
        <v>5786</v>
      </c>
      <c r="H22" s="22">
        <f t="shared" ref="H22:Q22" si="1">IF(H5&lt;&gt;"",H5+G22,"")</f>
        <v>9142</v>
      </c>
      <c r="I22" s="22">
        <f t="shared" si="1"/>
        <v>12577</v>
      </c>
      <c r="J22" s="22">
        <f t="shared" si="1"/>
        <v>15870</v>
      </c>
      <c r="K22" s="22">
        <f t="shared" si="1"/>
        <v>18598</v>
      </c>
      <c r="L22" s="22">
        <f t="shared" si="1"/>
        <v>19851</v>
      </c>
      <c r="M22" s="22">
        <f t="shared" si="1"/>
        <v>22640</v>
      </c>
      <c r="N22" s="22">
        <f t="shared" si="1"/>
        <v>26613</v>
      </c>
      <c r="O22" s="22">
        <f t="shared" si="1"/>
        <v>31159</v>
      </c>
      <c r="P22" s="22">
        <f t="shared" si="1"/>
        <v>33968</v>
      </c>
      <c r="Q22" s="22">
        <f t="shared" si="1"/>
        <v>35084</v>
      </c>
      <c r="R22" s="57"/>
    </row>
    <row r="23" spans="1:18" ht="32.25" customHeight="1" x14ac:dyDescent="0.25">
      <c r="A23" s="27"/>
      <c r="B23" s="65" t="s">
        <v>14</v>
      </c>
      <c r="C23" s="65"/>
      <c r="D23" s="65"/>
      <c r="E23" s="22"/>
      <c r="F23" s="22">
        <f>IF(F6&lt;&gt;"",F6,"")</f>
        <v>255</v>
      </c>
      <c r="G23" s="22">
        <f>IF(G6&lt;&gt;"",G6+F23,"")</f>
        <v>477</v>
      </c>
      <c r="H23" s="22">
        <f t="shared" ref="H23:Q23" si="2">IF(H6&lt;&gt;"",H6+G23,"")</f>
        <v>789</v>
      </c>
      <c r="I23" s="22">
        <f t="shared" si="2"/>
        <v>1036</v>
      </c>
      <c r="J23" s="22">
        <f t="shared" si="2"/>
        <v>1245</v>
      </c>
      <c r="K23" s="22">
        <f t="shared" si="2"/>
        <v>1405</v>
      </c>
      <c r="L23" s="22">
        <f t="shared" si="2"/>
        <v>1491</v>
      </c>
      <c r="M23" s="22">
        <f t="shared" si="2"/>
        <v>1752</v>
      </c>
      <c r="N23" s="22">
        <f t="shared" si="2"/>
        <v>1950</v>
      </c>
      <c r="O23" s="22">
        <f t="shared" si="2"/>
        <v>2198</v>
      </c>
      <c r="P23" s="22">
        <f t="shared" si="2"/>
        <v>2418</v>
      </c>
      <c r="Q23" s="22">
        <f t="shared" si="2"/>
        <v>2513</v>
      </c>
      <c r="R23" s="57"/>
    </row>
    <row r="24" spans="1:18" ht="32.25" customHeight="1" x14ac:dyDescent="0.25">
      <c r="A24" s="27"/>
      <c r="B24" s="64" t="s">
        <v>59</v>
      </c>
      <c r="C24" s="64"/>
      <c r="D24" s="64"/>
      <c r="E24" s="32"/>
      <c r="F24" s="34">
        <f t="shared" ref="F24:Q24" si="3">SUM(F22:F23)</f>
        <v>2859</v>
      </c>
      <c r="G24" s="34">
        <f t="shared" si="3"/>
        <v>6263</v>
      </c>
      <c r="H24" s="34">
        <f t="shared" si="3"/>
        <v>9931</v>
      </c>
      <c r="I24" s="34">
        <f t="shared" si="3"/>
        <v>13613</v>
      </c>
      <c r="J24" s="34">
        <f t="shared" si="3"/>
        <v>17115</v>
      </c>
      <c r="K24" s="34">
        <f t="shared" si="3"/>
        <v>20003</v>
      </c>
      <c r="L24" s="34">
        <f t="shared" si="3"/>
        <v>21342</v>
      </c>
      <c r="M24" s="34">
        <f t="shared" si="3"/>
        <v>24392</v>
      </c>
      <c r="N24" s="34">
        <f t="shared" si="3"/>
        <v>28563</v>
      </c>
      <c r="O24" s="34">
        <f t="shared" si="3"/>
        <v>33357</v>
      </c>
      <c r="P24" s="34">
        <f t="shared" si="3"/>
        <v>36386</v>
      </c>
      <c r="Q24" s="34">
        <f t="shared" si="3"/>
        <v>37597</v>
      </c>
      <c r="R24" s="59"/>
    </row>
    <row r="25" spans="1:18" ht="32.25" customHeight="1" thickBot="1" x14ac:dyDescent="0.3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30"/>
    </row>
    <row r="26" spans="1:18" ht="28.5" customHeight="1" x14ac:dyDescent="0.25">
      <c r="A26" s="27"/>
      <c r="B26" s="66" t="s">
        <v>72</v>
      </c>
      <c r="C26" s="66"/>
      <c r="D26" s="66"/>
      <c r="E26" s="32"/>
      <c r="F26" s="22">
        <f>IF(F9&lt;&gt;"",F9,"")</f>
        <v>194</v>
      </c>
      <c r="G26" s="22">
        <f>IF(G9&lt;&gt;"",G9+F26,"")</f>
        <v>346</v>
      </c>
      <c r="H26" s="22">
        <f t="shared" ref="H26:Q26" si="4">IF(H9&lt;&gt;"",H9+G26,"")</f>
        <v>496</v>
      </c>
      <c r="I26" s="22">
        <f t="shared" si="4"/>
        <v>652</v>
      </c>
      <c r="J26" s="22">
        <f t="shared" si="4"/>
        <v>771</v>
      </c>
      <c r="K26" s="22">
        <f t="shared" si="4"/>
        <v>893</v>
      </c>
      <c r="L26" s="22">
        <f t="shared" si="4"/>
        <v>974</v>
      </c>
      <c r="M26" s="22">
        <f t="shared" si="4"/>
        <v>1159</v>
      </c>
      <c r="N26" s="22">
        <f t="shared" si="4"/>
        <v>1364</v>
      </c>
      <c r="O26" s="22">
        <f t="shared" si="4"/>
        <v>1514</v>
      </c>
      <c r="P26" s="22">
        <f t="shared" si="4"/>
        <v>1716</v>
      </c>
      <c r="Q26" s="22">
        <f t="shared" si="4"/>
        <v>1756</v>
      </c>
      <c r="R26" s="57"/>
    </row>
    <row r="27" spans="1:18" ht="28.5" customHeight="1" thickBot="1" x14ac:dyDescent="0.3">
      <c r="A27" s="27"/>
      <c r="B27" s="35"/>
      <c r="C27" s="35"/>
      <c r="D27" s="35"/>
      <c r="E27" s="35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60"/>
    </row>
    <row r="28" spans="1:18" ht="28.5" customHeight="1" x14ac:dyDescent="0.25">
      <c r="A28" s="27"/>
      <c r="B28" s="28" t="s">
        <v>15</v>
      </c>
      <c r="C28" s="31"/>
      <c r="D28" s="31"/>
      <c r="E28" s="31"/>
      <c r="F28" s="37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30"/>
    </row>
    <row r="29" spans="1:18" ht="28.5" customHeight="1" x14ac:dyDescent="0.25">
      <c r="A29" s="27"/>
      <c r="B29" s="38"/>
      <c r="C29" s="38"/>
      <c r="D29" s="38"/>
      <c r="E29" s="38"/>
      <c r="F29" s="37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0"/>
    </row>
    <row r="30" spans="1:18" ht="28.5" customHeight="1" x14ac:dyDescent="0.25">
      <c r="A30" s="27"/>
      <c r="B30" s="38" t="s">
        <v>17</v>
      </c>
      <c r="C30" s="38"/>
      <c r="D30" s="38"/>
      <c r="E30" s="38"/>
      <c r="F30" s="22">
        <f>IF(F13&lt;&gt;"",F13,"")</f>
        <v>1</v>
      </c>
      <c r="G30" s="22">
        <f>IF(G13&lt;&gt;"",G13+F30,"")</f>
        <v>2</v>
      </c>
      <c r="H30" s="22">
        <f t="shared" ref="H30:Q30" si="5">IF(H13&lt;&gt;"",H13+G30,"")</f>
        <v>9</v>
      </c>
      <c r="I30" s="22">
        <f t="shared" si="5"/>
        <v>61</v>
      </c>
      <c r="J30" s="22">
        <f t="shared" si="5"/>
        <v>65</v>
      </c>
      <c r="K30" s="22">
        <f t="shared" si="5"/>
        <v>68</v>
      </c>
      <c r="L30" s="22">
        <f t="shared" si="5"/>
        <v>70</v>
      </c>
      <c r="M30" s="22">
        <f t="shared" si="5"/>
        <v>73</v>
      </c>
      <c r="N30" s="22">
        <f t="shared" si="5"/>
        <v>80</v>
      </c>
      <c r="O30" s="22">
        <f t="shared" si="5"/>
        <v>84</v>
      </c>
      <c r="P30" s="22">
        <f t="shared" si="5"/>
        <v>92</v>
      </c>
      <c r="Q30" s="22">
        <f t="shared" si="5"/>
        <v>102</v>
      </c>
      <c r="R30" s="57"/>
    </row>
    <row r="31" spans="1:18" ht="28.5" customHeight="1" thickBot="1" x14ac:dyDescent="0.3">
      <c r="A31" s="27"/>
      <c r="B31" s="39"/>
      <c r="C31" s="39"/>
      <c r="D31" s="39"/>
      <c r="E31" s="39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60"/>
    </row>
    <row r="32" spans="1:18" ht="28.5" customHeight="1" x14ac:dyDescent="0.25">
      <c r="A32" s="27"/>
      <c r="B32" s="28" t="s">
        <v>16</v>
      </c>
      <c r="C32" s="31"/>
      <c r="D32" s="31"/>
      <c r="E32" s="31"/>
      <c r="F32" s="37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30"/>
    </row>
    <row r="33" spans="1:18" ht="28.5" customHeight="1" x14ac:dyDescent="0.25">
      <c r="A33" s="27"/>
      <c r="B33" s="38"/>
      <c r="C33" s="38"/>
      <c r="D33" s="38"/>
      <c r="E33" s="38"/>
      <c r="F33" s="37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30"/>
    </row>
    <row r="34" spans="1:18" ht="28.5" customHeight="1" x14ac:dyDescent="0.25">
      <c r="A34" s="27"/>
      <c r="B34" s="65" t="s">
        <v>3</v>
      </c>
      <c r="C34" s="65"/>
      <c r="D34" s="65"/>
      <c r="E34" s="38"/>
      <c r="F34" s="22">
        <f>IF(F17&lt;&gt;"",F17,"")</f>
        <v>25</v>
      </c>
      <c r="G34" s="22">
        <f>IF(G17&lt;&gt;"",G17+F34,"")</f>
        <v>36</v>
      </c>
      <c r="H34" s="22">
        <f t="shared" ref="H34:Q34" si="6">IF(H17&lt;&gt;"",H17+G34,"")</f>
        <v>50</v>
      </c>
      <c r="I34" s="22">
        <f t="shared" si="6"/>
        <v>73</v>
      </c>
      <c r="J34" s="22">
        <f t="shared" si="6"/>
        <v>92</v>
      </c>
      <c r="K34" s="22">
        <f t="shared" si="6"/>
        <v>113</v>
      </c>
      <c r="L34" s="22">
        <f t="shared" si="6"/>
        <v>117</v>
      </c>
      <c r="M34" s="22">
        <f t="shared" si="6"/>
        <v>157</v>
      </c>
      <c r="N34" s="22">
        <f t="shared" si="6"/>
        <v>171</v>
      </c>
      <c r="O34" s="22">
        <f t="shared" si="6"/>
        <v>201</v>
      </c>
      <c r="P34" s="22">
        <f t="shared" si="6"/>
        <v>218</v>
      </c>
      <c r="Q34" s="22">
        <f t="shared" si="6"/>
        <v>233</v>
      </c>
      <c r="R34" s="57"/>
    </row>
    <row r="35" spans="1:18" ht="28.5" customHeight="1" thickBot="1" x14ac:dyDescent="0.3">
      <c r="A35" s="40"/>
      <c r="B35" s="41"/>
      <c r="C35" s="41"/>
      <c r="D35" s="41"/>
      <c r="E35" s="48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63"/>
    </row>
    <row r="36" spans="1:18" ht="16.5" customHeight="1" thickTop="1" thickBot="1" x14ac:dyDescent="0.3"/>
    <row r="37" spans="1:18" ht="15.75" thickTop="1" x14ac:dyDescent="0.25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6"/>
    </row>
    <row r="38" spans="1:18" ht="18" x14ac:dyDescent="0.25">
      <c r="A38" s="27"/>
      <c r="B38" s="28" t="s">
        <v>75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30"/>
    </row>
    <row r="39" spans="1:18" ht="15" customHeight="1" x14ac:dyDescent="0.25">
      <c r="A39" s="27"/>
      <c r="B39" s="29"/>
      <c r="C39" s="31"/>
      <c r="D39" s="31"/>
      <c r="E39" s="32" t="s">
        <v>73</v>
      </c>
      <c r="F39" s="33" t="s">
        <v>60</v>
      </c>
      <c r="G39" s="33" t="s">
        <v>61</v>
      </c>
      <c r="H39" s="33" t="s">
        <v>62</v>
      </c>
      <c r="I39" s="33" t="s">
        <v>63</v>
      </c>
      <c r="J39" s="33" t="s">
        <v>64</v>
      </c>
      <c r="K39" s="33" t="s">
        <v>65</v>
      </c>
      <c r="L39" s="33" t="s">
        <v>66</v>
      </c>
      <c r="M39" s="33" t="s">
        <v>67</v>
      </c>
      <c r="N39" s="33" t="s">
        <v>68</v>
      </c>
      <c r="O39" s="33" t="s">
        <v>69</v>
      </c>
      <c r="P39" s="33" t="s">
        <v>70</v>
      </c>
      <c r="Q39" s="33" t="s">
        <v>71</v>
      </c>
      <c r="R39" s="56"/>
    </row>
    <row r="40" spans="1:18" ht="27.75" customHeight="1" x14ac:dyDescent="0.25">
      <c r="A40" s="27"/>
      <c r="B40" s="65" t="s">
        <v>2</v>
      </c>
      <c r="C40" s="65"/>
      <c r="D40" s="65"/>
      <c r="E40" s="22">
        <v>749803</v>
      </c>
      <c r="F40" s="22">
        <f t="shared" ref="F40:Q40" si="7">IF(F5&lt;&gt;"",F5+E40,"")</f>
        <v>752407</v>
      </c>
      <c r="G40" s="22">
        <f t="shared" si="7"/>
        <v>755589</v>
      </c>
      <c r="H40" s="22">
        <f t="shared" si="7"/>
        <v>758945</v>
      </c>
      <c r="I40" s="22">
        <f t="shared" si="7"/>
        <v>762380</v>
      </c>
      <c r="J40" s="22">
        <f t="shared" si="7"/>
        <v>765673</v>
      </c>
      <c r="K40" s="22">
        <f t="shared" si="7"/>
        <v>768401</v>
      </c>
      <c r="L40" s="22">
        <f t="shared" si="7"/>
        <v>769654</v>
      </c>
      <c r="M40" s="22">
        <f t="shared" si="7"/>
        <v>772443</v>
      </c>
      <c r="N40" s="22">
        <f t="shared" si="7"/>
        <v>776416</v>
      </c>
      <c r="O40" s="22">
        <f t="shared" si="7"/>
        <v>780962</v>
      </c>
      <c r="P40" s="22">
        <f t="shared" si="7"/>
        <v>783771</v>
      </c>
      <c r="Q40" s="22">
        <f t="shared" si="7"/>
        <v>784887</v>
      </c>
      <c r="R40" s="57"/>
    </row>
    <row r="41" spans="1:18" ht="27.75" customHeight="1" x14ac:dyDescent="0.25">
      <c r="A41" s="27"/>
      <c r="B41" s="65" t="s">
        <v>14</v>
      </c>
      <c r="C41" s="65"/>
      <c r="D41" s="65"/>
      <c r="E41" s="22">
        <v>25507</v>
      </c>
      <c r="F41" s="22">
        <f t="shared" ref="F41:Q41" si="8">IF(F6&lt;&gt;"",F6+E41,"")</f>
        <v>25762</v>
      </c>
      <c r="G41" s="22">
        <f t="shared" si="8"/>
        <v>25984</v>
      </c>
      <c r="H41" s="22">
        <f t="shared" si="8"/>
        <v>26296</v>
      </c>
      <c r="I41" s="22">
        <f t="shared" si="8"/>
        <v>26543</v>
      </c>
      <c r="J41" s="22">
        <f t="shared" si="8"/>
        <v>26752</v>
      </c>
      <c r="K41" s="22">
        <f t="shared" si="8"/>
        <v>26912</v>
      </c>
      <c r="L41" s="22">
        <f t="shared" si="8"/>
        <v>26998</v>
      </c>
      <c r="M41" s="22">
        <f t="shared" si="8"/>
        <v>27259</v>
      </c>
      <c r="N41" s="22">
        <f t="shared" si="8"/>
        <v>27457</v>
      </c>
      <c r="O41" s="22">
        <f t="shared" si="8"/>
        <v>27705</v>
      </c>
      <c r="P41" s="22">
        <f t="shared" si="8"/>
        <v>27925</v>
      </c>
      <c r="Q41" s="22">
        <f t="shared" si="8"/>
        <v>28020</v>
      </c>
      <c r="R41" s="57"/>
    </row>
    <row r="42" spans="1:18" ht="27.75" customHeight="1" x14ac:dyDescent="0.25">
      <c r="A42" s="27"/>
      <c r="B42" s="64" t="s">
        <v>59</v>
      </c>
      <c r="C42" s="64"/>
      <c r="D42" s="64"/>
      <c r="E42" s="34">
        <f t="shared" ref="E42:Q42" si="9">SUM(E40:E41)</f>
        <v>775310</v>
      </c>
      <c r="F42" s="34">
        <f t="shared" si="9"/>
        <v>778169</v>
      </c>
      <c r="G42" s="34">
        <f t="shared" si="9"/>
        <v>781573</v>
      </c>
      <c r="H42" s="34">
        <f t="shared" si="9"/>
        <v>785241</v>
      </c>
      <c r="I42" s="34">
        <f t="shared" si="9"/>
        <v>788923</v>
      </c>
      <c r="J42" s="34">
        <f t="shared" si="9"/>
        <v>792425</v>
      </c>
      <c r="K42" s="34">
        <f t="shared" si="9"/>
        <v>795313</v>
      </c>
      <c r="L42" s="34">
        <f t="shared" si="9"/>
        <v>796652</v>
      </c>
      <c r="M42" s="34">
        <f t="shared" si="9"/>
        <v>799702</v>
      </c>
      <c r="N42" s="34">
        <f t="shared" si="9"/>
        <v>803873</v>
      </c>
      <c r="O42" s="34">
        <f t="shared" si="9"/>
        <v>808667</v>
      </c>
      <c r="P42" s="34">
        <f t="shared" si="9"/>
        <v>811696</v>
      </c>
      <c r="Q42" s="34">
        <f t="shared" si="9"/>
        <v>812907</v>
      </c>
      <c r="R42" s="59"/>
    </row>
    <row r="43" spans="1:18" ht="15.75" thickBot="1" x14ac:dyDescent="0.3">
      <c r="A43" s="27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30"/>
    </row>
    <row r="44" spans="1:18" ht="28.5" customHeight="1" x14ac:dyDescent="0.25">
      <c r="A44" s="27"/>
      <c r="B44" s="66" t="s">
        <v>72</v>
      </c>
      <c r="C44" s="66"/>
      <c r="D44" s="66"/>
      <c r="E44" s="34">
        <f>E9</f>
        <v>16552</v>
      </c>
      <c r="F44" s="22">
        <f t="shared" ref="F44:Q44" si="10">IF(F9&lt;&gt;"",F9+E44,"")</f>
        <v>16746</v>
      </c>
      <c r="G44" s="22">
        <f t="shared" si="10"/>
        <v>16898</v>
      </c>
      <c r="H44" s="22">
        <f t="shared" si="10"/>
        <v>17048</v>
      </c>
      <c r="I44" s="22">
        <f t="shared" si="10"/>
        <v>17204</v>
      </c>
      <c r="J44" s="22">
        <f t="shared" si="10"/>
        <v>17323</v>
      </c>
      <c r="K44" s="22">
        <f t="shared" si="10"/>
        <v>17445</v>
      </c>
      <c r="L44" s="22">
        <f t="shared" si="10"/>
        <v>17526</v>
      </c>
      <c r="M44" s="22">
        <f t="shared" si="10"/>
        <v>17711</v>
      </c>
      <c r="N44" s="22">
        <f t="shared" si="10"/>
        <v>17916</v>
      </c>
      <c r="O44" s="22">
        <f t="shared" si="10"/>
        <v>18066</v>
      </c>
      <c r="P44" s="22">
        <f t="shared" si="10"/>
        <v>18268</v>
      </c>
      <c r="Q44" s="22">
        <f t="shared" si="10"/>
        <v>18308</v>
      </c>
      <c r="R44" s="57"/>
    </row>
    <row r="45" spans="1:18" ht="15.75" thickBot="1" x14ac:dyDescent="0.3">
      <c r="A45" s="4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1"/>
    </row>
    <row r="46" spans="1:18" ht="15.75" thickTop="1" x14ac:dyDescent="0.25"/>
    <row r="50" spans="1:20" x14ac:dyDescent="0.25">
      <c r="A50" s="52" t="s">
        <v>4</v>
      </c>
      <c r="B50" s="53">
        <v>2003</v>
      </c>
      <c r="C50" s="53">
        <v>2004</v>
      </c>
      <c r="D50" s="53">
        <v>2005</v>
      </c>
      <c r="E50" s="53">
        <v>2006</v>
      </c>
      <c r="F50" s="53">
        <v>2007</v>
      </c>
      <c r="G50" s="53">
        <v>2008</v>
      </c>
      <c r="H50" s="53">
        <v>2009</v>
      </c>
      <c r="I50" s="53">
        <v>2010</v>
      </c>
      <c r="J50" s="53">
        <v>2011</v>
      </c>
      <c r="K50" s="53">
        <v>2012</v>
      </c>
      <c r="L50" s="53">
        <v>2013</v>
      </c>
      <c r="M50" s="53">
        <v>2014</v>
      </c>
      <c r="N50" s="53">
        <v>2015</v>
      </c>
      <c r="O50" s="53">
        <v>2016</v>
      </c>
      <c r="P50" s="53">
        <v>2017</v>
      </c>
      <c r="Q50" s="53">
        <v>2018</v>
      </c>
      <c r="R50" s="53"/>
    </row>
    <row r="51" spans="1:20" x14ac:dyDescent="0.25">
      <c r="A51" s="52" t="s">
        <v>5</v>
      </c>
      <c r="B51" s="19">
        <v>5312</v>
      </c>
      <c r="C51" s="19">
        <v>28438</v>
      </c>
      <c r="D51" s="19">
        <v>36413</v>
      </c>
      <c r="E51" s="19">
        <v>31419</v>
      </c>
      <c r="F51" s="19">
        <v>78858</v>
      </c>
      <c r="G51" s="19">
        <v>85368</v>
      </c>
      <c r="H51" s="19">
        <v>78237</v>
      </c>
      <c r="I51" s="19">
        <v>60471</v>
      </c>
      <c r="J51" s="19">
        <v>59520</v>
      </c>
      <c r="K51" s="19">
        <v>55209</v>
      </c>
      <c r="L51" s="19">
        <v>50686</v>
      </c>
      <c r="M51" s="19">
        <v>64650</v>
      </c>
      <c r="N51" s="19">
        <v>54967</v>
      </c>
      <c r="O51" s="19">
        <v>45020</v>
      </c>
      <c r="P51" s="19">
        <v>40742</v>
      </c>
      <c r="Q51" s="19">
        <f>IF(B69&gt;0,B69,0)</f>
        <v>2859</v>
      </c>
      <c r="R51" s="19"/>
      <c r="S51" s="23" t="s">
        <v>60</v>
      </c>
    </row>
    <row r="52" spans="1:20" x14ac:dyDescent="0.25">
      <c r="A52" s="52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>
        <f>IF(C69&gt;0,C70,"")</f>
        <v>6263</v>
      </c>
      <c r="R52" s="19"/>
      <c r="S52" s="23" t="s">
        <v>61</v>
      </c>
      <c r="T52" s="19"/>
    </row>
    <row r="53" spans="1:20" x14ac:dyDescent="0.2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>
        <f>IF(D69&gt;0,D70,"")</f>
        <v>9931</v>
      </c>
      <c r="R53" s="19"/>
      <c r="S53" s="23" t="s">
        <v>62</v>
      </c>
    </row>
    <row r="54" spans="1:20" x14ac:dyDescent="0.25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>
        <f>IF(E69&gt;0,E70,"")</f>
        <v>13613</v>
      </c>
      <c r="R54" s="19"/>
      <c r="S54" s="23" t="s">
        <v>63</v>
      </c>
    </row>
    <row r="55" spans="1:20" x14ac:dyDescent="0.25">
      <c r="A55" s="52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>
        <f>IF(F69&gt;0,F70,"")</f>
        <v>17115</v>
      </c>
      <c r="R55" s="19"/>
      <c r="S55" s="23" t="s">
        <v>64</v>
      </c>
    </row>
    <row r="56" spans="1:20" x14ac:dyDescent="0.25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>
        <f>IF(G69&gt;0,G70,"")</f>
        <v>20003</v>
      </c>
      <c r="R56" s="19"/>
      <c r="S56" s="23" t="s">
        <v>65</v>
      </c>
    </row>
    <row r="57" spans="1:20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>
        <f>IF(H69&gt;0,H70,"")</f>
        <v>21342</v>
      </c>
      <c r="R57" s="19"/>
      <c r="S57" s="23" t="s">
        <v>66</v>
      </c>
    </row>
    <row r="58" spans="1:20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>
        <f>IF(I69&gt;0,I70,"")</f>
        <v>24392</v>
      </c>
      <c r="R58" s="19"/>
      <c r="S58" s="23" t="s">
        <v>67</v>
      </c>
    </row>
    <row r="59" spans="1:20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>
        <f>IF(J69&gt;0,J70,"")</f>
        <v>28563</v>
      </c>
      <c r="R59" s="19"/>
      <c r="S59" s="23" t="s">
        <v>68</v>
      </c>
    </row>
    <row r="60" spans="1:20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>
        <f>IF(K69&gt;0,K70,"")</f>
        <v>33357</v>
      </c>
      <c r="R60" s="19"/>
      <c r="S60" s="23" t="s">
        <v>69</v>
      </c>
    </row>
    <row r="61" spans="1:20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>
        <f>IF(L69&gt;0,L70,"")</f>
        <v>36386</v>
      </c>
      <c r="R61" s="19"/>
      <c r="S61" s="23" t="s">
        <v>70</v>
      </c>
    </row>
    <row r="62" spans="1:20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>
        <f>IF(M69&gt;0,M70,"")</f>
        <v>37597</v>
      </c>
      <c r="R62" s="19"/>
      <c r="S62" s="23" t="s">
        <v>71</v>
      </c>
    </row>
    <row r="68" spans="1:14" x14ac:dyDescent="0.25">
      <c r="A68" s="52" t="s">
        <v>36</v>
      </c>
      <c r="B68" s="54" t="s">
        <v>18</v>
      </c>
      <c r="C68" s="54" t="s">
        <v>19</v>
      </c>
      <c r="D68" s="54" t="s">
        <v>23</v>
      </c>
      <c r="E68" s="54" t="s">
        <v>24</v>
      </c>
      <c r="F68" s="54" t="s">
        <v>25</v>
      </c>
      <c r="G68" s="54" t="s">
        <v>26</v>
      </c>
      <c r="H68" s="54" t="s">
        <v>28</v>
      </c>
      <c r="I68" s="54" t="s">
        <v>29</v>
      </c>
      <c r="J68" s="54" t="s">
        <v>30</v>
      </c>
      <c r="K68" s="54" t="s">
        <v>31</v>
      </c>
      <c r="L68" s="54" t="s">
        <v>32</v>
      </c>
      <c r="M68" s="54" t="s">
        <v>33</v>
      </c>
    </row>
    <row r="69" spans="1:14" x14ac:dyDescent="0.25">
      <c r="A69" s="52"/>
      <c r="B69" s="55">
        <f t="shared" ref="B69:M69" si="11">IF(F$7&lt;&gt;"",F$7,"")</f>
        <v>2859</v>
      </c>
      <c r="C69" s="55">
        <f t="shared" si="11"/>
        <v>3404</v>
      </c>
      <c r="D69" s="55">
        <f t="shared" si="11"/>
        <v>3668</v>
      </c>
      <c r="E69" s="55">
        <f t="shared" si="11"/>
        <v>3682</v>
      </c>
      <c r="F69" s="55">
        <f t="shared" si="11"/>
        <v>3502</v>
      </c>
      <c r="G69" s="55">
        <f t="shared" si="11"/>
        <v>2888</v>
      </c>
      <c r="H69" s="55">
        <f t="shared" si="11"/>
        <v>1339</v>
      </c>
      <c r="I69" s="55">
        <f t="shared" si="11"/>
        <v>3050</v>
      </c>
      <c r="J69" s="55">
        <f t="shared" si="11"/>
        <v>4171</v>
      </c>
      <c r="K69" s="55">
        <f t="shared" si="11"/>
        <v>4794</v>
      </c>
      <c r="L69" s="55">
        <f t="shared" si="11"/>
        <v>3029</v>
      </c>
      <c r="M69" s="55">
        <f t="shared" si="11"/>
        <v>1211</v>
      </c>
      <c r="N69" s="19">
        <f>SUM(B69:M69)</f>
        <v>37597</v>
      </c>
    </row>
    <row r="70" spans="1:14" x14ac:dyDescent="0.25">
      <c r="B70" s="19">
        <f>SUM(B69)</f>
        <v>2859</v>
      </c>
      <c r="C70" s="19">
        <f>C69+B70</f>
        <v>6263</v>
      </c>
      <c r="D70" s="19">
        <f t="shared" ref="D70:M70" si="12">D69+C70</f>
        <v>9931</v>
      </c>
      <c r="E70" s="19">
        <f t="shared" si="12"/>
        <v>13613</v>
      </c>
      <c r="F70" s="19">
        <f t="shared" si="12"/>
        <v>17115</v>
      </c>
      <c r="G70" s="19">
        <f t="shared" si="12"/>
        <v>20003</v>
      </c>
      <c r="H70" s="19">
        <f t="shared" si="12"/>
        <v>21342</v>
      </c>
      <c r="I70" s="19">
        <f t="shared" si="12"/>
        <v>24392</v>
      </c>
      <c r="J70" s="19">
        <f t="shared" si="12"/>
        <v>28563</v>
      </c>
      <c r="K70" s="19">
        <f t="shared" si="12"/>
        <v>33357</v>
      </c>
      <c r="L70" s="19">
        <f t="shared" si="12"/>
        <v>36386</v>
      </c>
      <c r="M70" s="19">
        <f t="shared" si="12"/>
        <v>37597</v>
      </c>
    </row>
  </sheetData>
  <mergeCells count="14">
    <mergeCell ref="B41:D41"/>
    <mergeCell ref="B42:D42"/>
    <mergeCell ref="B44:D44"/>
    <mergeCell ref="B22:D22"/>
    <mergeCell ref="B23:D23"/>
    <mergeCell ref="B24:D24"/>
    <mergeCell ref="B26:D26"/>
    <mergeCell ref="B34:D34"/>
    <mergeCell ref="B40:D40"/>
    <mergeCell ref="B7:D7"/>
    <mergeCell ref="B5:D5"/>
    <mergeCell ref="B6:D6"/>
    <mergeCell ref="B9:D9"/>
    <mergeCell ref="B17:D17"/>
  </mergeCells>
  <pageMargins left="0.7" right="0.7" top="0.75" bottom="0.75" header="0.3" footer="0.3"/>
  <pageSetup paperSize="12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O40"/>
  <sheetViews>
    <sheetView showGridLines="0" workbookViewId="0">
      <selection activeCell="N12" sqref="N12"/>
    </sheetView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15" x14ac:dyDescent="0.2">
      <c r="A4" s="69" t="s">
        <v>34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">
        <v>34</v>
      </c>
      <c r="E7" s="13"/>
      <c r="G7" s="12"/>
      <c r="I7" s="10" t="s">
        <v>35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IF(E12&gt;0,E12+E14,"")</f>
        <v>2859</v>
      </c>
      <c r="F9" s="5"/>
      <c r="G9" s="8"/>
      <c r="I9" s="9" t="s">
        <v>10</v>
      </c>
      <c r="J9" s="5"/>
      <c r="K9" s="5"/>
      <c r="N9" s="8">
        <f>IF(N12&gt;0,N12+N14,"")</f>
        <v>778169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DatosGrafico!$F$5</f>
        <v>2604</v>
      </c>
      <c r="F12" s="5"/>
      <c r="G12" s="7"/>
      <c r="I12" s="5" t="s">
        <v>2</v>
      </c>
      <c r="J12" s="5"/>
      <c r="K12" s="5"/>
      <c r="N12" s="14">
        <f>DatosGrafico!$F$40</f>
        <v>752407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DatosGrafico!$F$6</f>
        <v>255</v>
      </c>
      <c r="F14" s="5"/>
      <c r="G14" s="7"/>
      <c r="I14" s="5" t="s">
        <v>14</v>
      </c>
      <c r="J14" s="5"/>
      <c r="K14" s="5"/>
      <c r="N14" s="14">
        <f>DatosGrafico!$F$41</f>
        <v>25762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DatosGrafico!$F$9</f>
        <v>194</v>
      </c>
      <c r="F17" s="5"/>
      <c r="G17" s="7"/>
      <c r="I17" s="5" t="s">
        <v>7</v>
      </c>
      <c r="J17" s="5"/>
      <c r="K17" s="5"/>
      <c r="N17" s="14">
        <f>DatosGrafico!$F$44</f>
        <v>16746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17</v>
      </c>
      <c r="B21" s="5"/>
      <c r="C21" s="5"/>
      <c r="D21" s="5"/>
      <c r="E21" s="5">
        <f>DatosGrafico!$F$13</f>
        <v>1</v>
      </c>
      <c r="F21" s="5"/>
      <c r="G21" s="5"/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67"/>
      <c r="I22" s="67"/>
      <c r="J22" s="67"/>
      <c r="K22" s="67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DatosGrafico!$F$17</f>
        <v>25</v>
      </c>
      <c r="G25" s="5"/>
    </row>
    <row r="26" spans="1:15" x14ac:dyDescent="0.2">
      <c r="A26" s="5"/>
      <c r="B26" s="5"/>
      <c r="C26" s="5"/>
      <c r="D26" s="5"/>
      <c r="E26" s="5"/>
    </row>
    <row r="40" spans="1:14" ht="56.45" customHeight="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</row>
  </sheetData>
  <mergeCells count="4">
    <mergeCell ref="H22:K22"/>
    <mergeCell ref="A3:N3"/>
    <mergeCell ref="A4:N4"/>
    <mergeCell ref="A40:N40"/>
  </mergeCells>
  <printOptions horizontalCentered="1" verticalCentered="1"/>
  <pageMargins left="0.51181102362204722" right="0.31496062992125984" top="0.55118110236220474" bottom="0.55118110236220474" header="0.31496062992125984" footer="0.31496062992125984"/>
  <pageSetup paperSize="123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40"/>
  <sheetViews>
    <sheetView showGridLines="0" zoomScaleNormal="100" workbookViewId="0">
      <selection activeCell="N12" sqref="N12"/>
    </sheetView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15" x14ac:dyDescent="0.2">
      <c r="A4" s="69" t="s">
        <v>38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">
        <v>22</v>
      </c>
      <c r="E7" s="13" t="s">
        <v>20</v>
      </c>
      <c r="G7" s="12" t="s">
        <v>21</v>
      </c>
      <c r="I7" s="10" t="s">
        <v>58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3404</v>
      </c>
      <c r="F9" s="5"/>
      <c r="G9" s="8">
        <f>IF(G12&lt;&gt;"",IF(G14&lt;&gt;"",G12+G14,G12),"")</f>
        <v>6263</v>
      </c>
      <c r="I9" s="9" t="s">
        <v>10</v>
      </c>
      <c r="J9" s="5"/>
      <c r="K9" s="5"/>
      <c r="N9" s="8">
        <f>IF(N12&lt;&gt;"",N12+N14,"")</f>
        <v>781573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DatosGrafico!$G$5</f>
        <v>3182</v>
      </c>
      <c r="F12" s="5"/>
      <c r="G12" s="7">
        <f>DatosGrafico!$G$22</f>
        <v>5786</v>
      </c>
      <c r="I12" s="5" t="s">
        <v>2</v>
      </c>
      <c r="J12" s="5"/>
      <c r="K12" s="5"/>
      <c r="N12" s="14">
        <f>DatosGrafico!$G$40</f>
        <v>755589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DatosGrafico!$G$6</f>
        <v>222</v>
      </c>
      <c r="F14" s="5"/>
      <c r="G14" s="7">
        <f>DatosGrafico!$G$23</f>
        <v>477</v>
      </c>
      <c r="I14" s="5" t="s">
        <v>14</v>
      </c>
      <c r="J14" s="5"/>
      <c r="K14" s="5"/>
      <c r="N14" s="14">
        <f>DatosGrafico!$G$41</f>
        <v>25984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DatosGrafico!$G$9</f>
        <v>152</v>
      </c>
      <c r="F17" s="5"/>
      <c r="G17" s="7">
        <f>DatosGrafico!$G$26</f>
        <v>346</v>
      </c>
      <c r="I17" s="5" t="s">
        <v>7</v>
      </c>
      <c r="J17" s="5"/>
      <c r="K17" s="5"/>
      <c r="N17" s="14">
        <f>DatosGrafico!$G$44</f>
        <v>16898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17</v>
      </c>
      <c r="B21" s="5"/>
      <c r="C21" s="5"/>
      <c r="D21" s="5"/>
      <c r="E21" s="5">
        <f>DatosGrafico!$G$13</f>
        <v>1</v>
      </c>
      <c r="F21" s="5"/>
      <c r="G21" s="5">
        <f>DatosGrafico!$G$30</f>
        <v>2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67"/>
      <c r="I22" s="67"/>
      <c r="J22" s="67"/>
      <c r="K22" s="67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DatosGrafico!$G$17</f>
        <v>11</v>
      </c>
      <c r="G25" s="5">
        <f>DatosGrafico!$G$34</f>
        <v>36</v>
      </c>
    </row>
    <row r="26" spans="1:15" x14ac:dyDescent="0.2">
      <c r="A26" s="5"/>
      <c r="B26" s="5"/>
      <c r="C26" s="5"/>
      <c r="D26" s="5"/>
      <c r="E26" s="5"/>
    </row>
    <row r="40" spans="1:14" ht="56.45" customHeight="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</row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O40"/>
  <sheetViews>
    <sheetView workbookViewId="0">
      <selection activeCell="Q23" sqref="Q23"/>
    </sheetView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15" x14ac:dyDescent="0.2">
      <c r="A4" s="69" t="s">
        <v>37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x14ac:dyDescent="0.25">
      <c r="A7" s="10" t="s">
        <v>22</v>
      </c>
      <c r="E7" s="13" t="s">
        <v>20</v>
      </c>
      <c r="G7" s="12" t="s">
        <v>21</v>
      </c>
      <c r="I7" s="10" t="s">
        <v>57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3668</v>
      </c>
      <c r="F9" s="5"/>
      <c r="G9" s="8">
        <f>IF(G12&lt;&gt;"",IF(G14&lt;&gt;"",G12+G14,G12),"")</f>
        <v>9931</v>
      </c>
      <c r="H9" s="8"/>
      <c r="I9" s="9" t="s">
        <v>10</v>
      </c>
      <c r="J9" s="5"/>
      <c r="K9" s="5"/>
      <c r="N9" s="8">
        <f>IF(N12&lt;&gt;"",N12+N14,"")</f>
        <v>785241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DatosGrafico!$H$5</f>
        <v>3356</v>
      </c>
      <c r="F12" s="5"/>
      <c r="G12" s="7">
        <f>DatosGrafico!$H$22</f>
        <v>9142</v>
      </c>
      <c r="I12" s="5" t="s">
        <v>2</v>
      </c>
      <c r="J12" s="5"/>
      <c r="K12" s="5"/>
      <c r="N12" s="14">
        <f>DatosGrafico!$H$40</f>
        <v>758945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DatosGrafico!$H$6</f>
        <v>312</v>
      </c>
      <c r="F14" s="5"/>
      <c r="G14" s="7">
        <f>DatosGrafico!$H$23</f>
        <v>789</v>
      </c>
      <c r="I14" s="5" t="s">
        <v>14</v>
      </c>
      <c r="J14" s="5"/>
      <c r="K14" s="5"/>
      <c r="N14" s="14">
        <f>DatosGrafico!$H$41</f>
        <v>26296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DatosGrafico!$H$9</f>
        <v>150</v>
      </c>
      <c r="F17" s="5"/>
      <c r="G17" s="7">
        <f>DatosGrafico!$H$26</f>
        <v>496</v>
      </c>
      <c r="I17" s="5" t="s">
        <v>7</v>
      </c>
      <c r="J17" s="5"/>
      <c r="K17" s="5"/>
      <c r="N17" s="14">
        <f>DatosGrafico!$H$44</f>
        <v>17048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17</v>
      </c>
      <c r="B21" s="5"/>
      <c r="C21" s="5"/>
      <c r="D21" s="5"/>
      <c r="E21" s="5">
        <f>DatosGrafico!$H$13</f>
        <v>7</v>
      </c>
      <c r="F21" s="5"/>
      <c r="G21" s="7">
        <f>DatosGrafico!$H$30</f>
        <v>9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67"/>
      <c r="I22" s="67"/>
      <c r="J22" s="67"/>
      <c r="K22" s="67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DatosGrafico!$H$17</f>
        <v>14</v>
      </c>
      <c r="G25" s="7">
        <f>DatosGrafico!$H$34</f>
        <v>50</v>
      </c>
    </row>
    <row r="26" spans="1:15" x14ac:dyDescent="0.2">
      <c r="A26" s="5"/>
      <c r="B26" s="5"/>
      <c r="C26" s="5"/>
      <c r="D26" s="5"/>
      <c r="E26" s="5"/>
    </row>
    <row r="40" spans="1:14" ht="56.45" customHeight="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</row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95" fitToWidth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O40"/>
  <sheetViews>
    <sheetView workbookViewId="0">
      <selection activeCell="L49" sqref="L49"/>
    </sheetView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15" x14ac:dyDescent="0.2">
      <c r="A4" s="69" t="s">
        <v>55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x14ac:dyDescent="0.25">
      <c r="A7" s="10" t="s">
        <v>22</v>
      </c>
      <c r="E7" s="13" t="s">
        <v>20</v>
      </c>
      <c r="G7" s="12" t="s">
        <v>21</v>
      </c>
      <c r="I7" s="10" t="s">
        <v>56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3682</v>
      </c>
      <c r="F9" s="5"/>
      <c r="G9" s="8">
        <f>IF(G12&lt;&gt;"",IF(G14&lt;&gt;"",G12+G14,G12),"")</f>
        <v>13613</v>
      </c>
      <c r="H9" s="8"/>
      <c r="I9" s="9" t="s">
        <v>10</v>
      </c>
      <c r="J9" s="5"/>
      <c r="K9" s="5"/>
      <c r="N9" s="8">
        <f>IF(N12&lt;&gt;"",N12+N14,"")</f>
        <v>788923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DatosGrafico!$I$5</f>
        <v>3435</v>
      </c>
      <c r="F12" s="5"/>
      <c r="G12" s="7">
        <f>DatosGrafico!$I$22</f>
        <v>12577</v>
      </c>
      <c r="I12" s="5" t="s">
        <v>2</v>
      </c>
      <c r="J12" s="5"/>
      <c r="K12" s="5"/>
      <c r="N12" s="14">
        <f>DatosGrafico!$I$40</f>
        <v>762380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DatosGrafico!$I$6</f>
        <v>247</v>
      </c>
      <c r="F14" s="5"/>
      <c r="G14" s="7">
        <f>DatosGrafico!$I$23</f>
        <v>1036</v>
      </c>
      <c r="I14" s="5" t="s">
        <v>14</v>
      </c>
      <c r="J14" s="5"/>
      <c r="K14" s="5"/>
      <c r="N14" s="14">
        <f>DatosGrafico!$I$41</f>
        <v>26543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DatosGrafico!$I$9</f>
        <v>156</v>
      </c>
      <c r="F17" s="5"/>
      <c r="G17" s="7">
        <f>DatosGrafico!$I$26</f>
        <v>652</v>
      </c>
      <c r="I17" s="5" t="s">
        <v>7</v>
      </c>
      <c r="J17" s="5"/>
      <c r="K17" s="5"/>
      <c r="N17" s="14">
        <f>DatosGrafico!$I$44</f>
        <v>17204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17</v>
      </c>
      <c r="B21" s="5"/>
      <c r="C21" s="5"/>
      <c r="D21" s="5"/>
      <c r="E21" s="5">
        <f>DatosGrafico!$I$13</f>
        <v>52</v>
      </c>
      <c r="F21" s="5"/>
      <c r="G21" s="7">
        <f>DatosGrafico!$I$30</f>
        <v>61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67"/>
      <c r="I22" s="67"/>
      <c r="J22" s="67"/>
      <c r="K22" s="67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DatosGrafico!$I$17</f>
        <v>23</v>
      </c>
      <c r="G25" s="7">
        <f>DatosGrafico!$I$34</f>
        <v>73</v>
      </c>
    </row>
    <row r="26" spans="1:15" x14ac:dyDescent="0.2">
      <c r="A26" s="5"/>
      <c r="B26" s="5"/>
      <c r="C26" s="5"/>
      <c r="D26" s="5"/>
      <c r="E26" s="5"/>
    </row>
    <row r="40" spans="1:14" ht="56.45" customHeight="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</row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95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O40"/>
  <sheetViews>
    <sheetView workbookViewId="0">
      <selection activeCell="E12" sqref="E12"/>
    </sheetView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15" x14ac:dyDescent="0.2">
      <c r="A4" s="69" t="s">
        <v>53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x14ac:dyDescent="0.25">
      <c r="A7" s="10" t="s">
        <v>22</v>
      </c>
      <c r="E7" s="13" t="s">
        <v>20</v>
      </c>
      <c r="G7" s="12" t="s">
        <v>21</v>
      </c>
      <c r="I7" s="10" t="s">
        <v>54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3502</v>
      </c>
      <c r="F9" s="5"/>
      <c r="G9" s="8">
        <f>IF(G12&lt;&gt;"",IF(G14&lt;&gt;"",G12+G14,G12),"")</f>
        <v>17115</v>
      </c>
      <c r="I9" s="9" t="s">
        <v>10</v>
      </c>
      <c r="J9" s="5"/>
      <c r="K9" s="5"/>
      <c r="N9" s="8">
        <f>IF(N12&lt;&gt;"",N12+N14,"")</f>
        <v>792425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DatosGrafico!$J$5</f>
        <v>3293</v>
      </c>
      <c r="F12" s="5"/>
      <c r="G12" s="7">
        <f>DatosGrafico!$J$22</f>
        <v>15870</v>
      </c>
      <c r="I12" s="5" t="s">
        <v>2</v>
      </c>
      <c r="J12" s="5"/>
      <c r="K12" s="5"/>
      <c r="N12" s="14">
        <f>DatosGrafico!$J$40</f>
        <v>765673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DatosGrafico!$J$6</f>
        <v>209</v>
      </c>
      <c r="F14" s="5"/>
      <c r="G14" s="7">
        <f>DatosGrafico!$J$23</f>
        <v>1245</v>
      </c>
      <c r="I14" s="5" t="s">
        <v>14</v>
      </c>
      <c r="J14" s="5"/>
      <c r="K14" s="5"/>
      <c r="N14" s="14">
        <f>DatosGrafico!$J$41</f>
        <v>26752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DatosGrafico!$J$9</f>
        <v>119</v>
      </c>
      <c r="F17" s="5"/>
      <c r="G17" s="7">
        <f>DatosGrafico!$J$26</f>
        <v>771</v>
      </c>
      <c r="I17" s="5" t="s">
        <v>7</v>
      </c>
      <c r="J17" s="5"/>
      <c r="K17" s="5"/>
      <c r="N17" s="14">
        <f>DatosGrafico!$J$44</f>
        <v>17323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17</v>
      </c>
      <c r="B21" s="5"/>
      <c r="C21" s="5"/>
      <c r="D21" s="5"/>
      <c r="E21" s="5">
        <f>DatosGrafico!$J$13</f>
        <v>4</v>
      </c>
      <c r="F21" s="5"/>
      <c r="G21" s="7">
        <f>DatosGrafico!$J$30</f>
        <v>65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67"/>
      <c r="I22" s="67"/>
      <c r="J22" s="67"/>
      <c r="K22" s="67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DatosGrafico!$J$17</f>
        <v>19</v>
      </c>
      <c r="G25" s="7">
        <f>DatosGrafico!$J$34</f>
        <v>92</v>
      </c>
    </row>
    <row r="26" spans="1:15" x14ac:dyDescent="0.2">
      <c r="A26" s="5"/>
      <c r="B26" s="5"/>
      <c r="C26" s="5"/>
      <c r="D26" s="5"/>
      <c r="E26" s="5"/>
    </row>
    <row r="40" spans="1:14" ht="56.45" customHeight="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</row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41"/>
  <sheetViews>
    <sheetView workbookViewId="0">
      <selection activeCell="G29" sqref="G29"/>
    </sheetView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15" x14ac:dyDescent="0.2">
      <c r="A4" s="69" t="s">
        <v>51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x14ac:dyDescent="0.25">
      <c r="A7" s="10" t="s">
        <v>22</v>
      </c>
      <c r="E7" s="13" t="s">
        <v>20</v>
      </c>
      <c r="G7" s="12" t="s">
        <v>21</v>
      </c>
      <c r="I7" s="10" t="s">
        <v>52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2888</v>
      </c>
      <c r="F9" s="5"/>
      <c r="G9" s="8">
        <f>IF(G12&lt;&gt;"",IF(G14&lt;&gt;"",G12+G14,G12),"")</f>
        <v>20003</v>
      </c>
      <c r="I9" s="9" t="s">
        <v>10</v>
      </c>
      <c r="J9" s="5"/>
      <c r="K9" s="5"/>
      <c r="N9" s="8">
        <f>IF(N12&lt;&gt;"",N12+N14,"")</f>
        <v>795313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DatosGrafico!$K$5</f>
        <v>2728</v>
      </c>
      <c r="F12" s="5"/>
      <c r="G12" s="7">
        <f>DatosGrafico!$K$22</f>
        <v>18598</v>
      </c>
      <c r="I12" s="5" t="s">
        <v>2</v>
      </c>
      <c r="J12" s="5"/>
      <c r="K12" s="5"/>
      <c r="N12" s="14">
        <f>DatosGrafico!$K$40</f>
        <v>768401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DatosGrafico!$K$6</f>
        <v>160</v>
      </c>
      <c r="F14" s="5"/>
      <c r="G14" s="7">
        <f>DatosGrafico!$K$23</f>
        <v>1405</v>
      </c>
      <c r="I14" s="5" t="s">
        <v>14</v>
      </c>
      <c r="J14" s="5"/>
      <c r="K14" s="5"/>
      <c r="N14" s="14">
        <f>DatosGrafico!$K$41</f>
        <v>26912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DatosGrafico!$K$9</f>
        <v>122</v>
      </c>
      <c r="F17" s="5"/>
      <c r="G17" s="7">
        <f>DatosGrafico!$K$26</f>
        <v>893</v>
      </c>
      <c r="I17" s="5" t="s">
        <v>7</v>
      </c>
      <c r="J17" s="5"/>
      <c r="K17" s="5"/>
      <c r="N17" s="14">
        <f>DatosGrafico!$K$44</f>
        <v>17445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27</v>
      </c>
      <c r="B21" s="5"/>
      <c r="C21" s="5"/>
      <c r="D21" s="5"/>
      <c r="E21" s="5">
        <f>DatosGrafico!$K$13</f>
        <v>3</v>
      </c>
      <c r="F21" s="5"/>
      <c r="G21" s="7">
        <f>DatosGrafico!$K$30</f>
        <v>68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67"/>
      <c r="I22" s="67"/>
      <c r="J22" s="67"/>
      <c r="K22" s="67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DatosGrafico!$K$17</f>
        <v>21</v>
      </c>
      <c r="G25" s="7">
        <f>DatosGrafico!$K$34</f>
        <v>113</v>
      </c>
    </row>
    <row r="26" spans="1:15" x14ac:dyDescent="0.2">
      <c r="A26" s="5"/>
      <c r="B26" s="5"/>
      <c r="C26" s="5"/>
      <c r="D26" s="5"/>
      <c r="E26" s="5"/>
    </row>
    <row r="40" spans="1:14" ht="69" customHeight="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</row>
    <row r="41" spans="1:14" ht="15" customHeight="1" x14ac:dyDescent="0.2"/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95" fitToWidth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O41"/>
  <sheetViews>
    <sheetView workbookViewId="0">
      <selection activeCell="E12" sqref="E12"/>
    </sheetView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15" x14ac:dyDescent="0.2">
      <c r="A4" s="69" t="s">
        <v>49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x14ac:dyDescent="0.25">
      <c r="A7" s="10" t="s">
        <v>22</v>
      </c>
      <c r="E7" s="13" t="s">
        <v>20</v>
      </c>
      <c r="G7" s="12" t="s">
        <v>21</v>
      </c>
      <c r="I7" s="10" t="s">
        <v>50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1339</v>
      </c>
      <c r="F9" s="5"/>
      <c r="G9" s="8">
        <f>IF(G12&lt;&gt;"",IF(G14&lt;&gt;"",G12+G14,G12),"")</f>
        <v>21342</v>
      </c>
      <c r="I9" s="9" t="s">
        <v>10</v>
      </c>
      <c r="J9" s="5"/>
      <c r="K9" s="5"/>
      <c r="N9" s="8">
        <f>IF(N12&lt;&gt;"",N12+N14,"")</f>
        <v>796652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DatosGrafico!$L$5</f>
        <v>1253</v>
      </c>
      <c r="F12" s="5"/>
      <c r="G12" s="7">
        <f>DatosGrafico!$L$22</f>
        <v>19851</v>
      </c>
      <c r="I12" s="5" t="s">
        <v>2</v>
      </c>
      <c r="J12" s="5"/>
      <c r="K12" s="5"/>
      <c r="N12" s="14">
        <f>DatosGrafico!$L$40</f>
        <v>769654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DatosGrafico!$L$6</f>
        <v>86</v>
      </c>
      <c r="F14" s="5"/>
      <c r="G14" s="7">
        <f>DatosGrafico!$L$23</f>
        <v>1491</v>
      </c>
      <c r="I14" s="5" t="s">
        <v>14</v>
      </c>
      <c r="J14" s="5"/>
      <c r="K14" s="5"/>
      <c r="N14" s="14">
        <f>DatosGrafico!$L$41</f>
        <v>26998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DatosGrafico!$L$9</f>
        <v>81</v>
      </c>
      <c r="F17" s="5"/>
      <c r="G17" s="7">
        <f>DatosGrafico!$L$26</f>
        <v>974</v>
      </c>
      <c r="I17" s="5" t="s">
        <v>7</v>
      </c>
      <c r="J17" s="5"/>
      <c r="K17" s="5"/>
      <c r="N17" s="14">
        <f>DatosGrafico!$L$44</f>
        <v>17526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27</v>
      </c>
      <c r="B21" s="5"/>
      <c r="C21" s="5"/>
      <c r="D21" s="5"/>
      <c r="E21" s="5">
        <f>DatosGrafico!$L$13</f>
        <v>2</v>
      </c>
      <c r="F21" s="5"/>
      <c r="G21" s="7">
        <f>DatosGrafico!$L$30</f>
        <v>70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67"/>
      <c r="I22" s="67"/>
      <c r="J22" s="67"/>
      <c r="K22" s="67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DatosGrafico!$L$17</f>
        <v>4</v>
      </c>
      <c r="G25" s="7">
        <f>DatosGrafico!$L$34</f>
        <v>117</v>
      </c>
    </row>
    <row r="26" spans="1:15" x14ac:dyDescent="0.2">
      <c r="A26" s="5"/>
      <c r="B26" s="5"/>
      <c r="C26" s="5"/>
      <c r="D26" s="5"/>
      <c r="E26" s="5"/>
    </row>
    <row r="40" spans="1:14" ht="69" customHeight="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</row>
    <row r="41" spans="1:14" ht="15" customHeight="1" x14ac:dyDescent="0.2"/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95" fitToWidth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41"/>
  <sheetViews>
    <sheetView topLeftCell="A7" workbookViewId="0">
      <selection activeCell="P17" sqref="P17"/>
    </sheetView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15" x14ac:dyDescent="0.2">
      <c r="A4" s="69" t="s">
        <v>47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x14ac:dyDescent="0.25">
      <c r="A7" s="10" t="s">
        <v>22</v>
      </c>
      <c r="E7" s="13" t="s">
        <v>20</v>
      </c>
      <c r="G7" s="12" t="s">
        <v>21</v>
      </c>
      <c r="I7" s="10" t="s">
        <v>48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3050</v>
      </c>
      <c r="F9" s="5"/>
      <c r="G9" s="8">
        <f>IF(G12&lt;&gt;"",IF(G14&lt;&gt;"",G12+G14,G12),"")</f>
        <v>24392</v>
      </c>
      <c r="I9" s="9" t="s">
        <v>10</v>
      </c>
      <c r="J9" s="5"/>
      <c r="K9" s="5"/>
      <c r="N9" s="8">
        <f>IF(N12&lt;&gt;"",N12+N14,"")</f>
        <v>799702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DatosGrafico!$M$5</f>
        <v>2789</v>
      </c>
      <c r="F12" s="5"/>
      <c r="G12" s="7">
        <f>DatosGrafico!$M$22</f>
        <v>22640</v>
      </c>
      <c r="I12" s="5" t="s">
        <v>2</v>
      </c>
      <c r="J12" s="5"/>
      <c r="K12" s="5"/>
      <c r="N12" s="14">
        <f>DatosGrafico!$M$40</f>
        <v>772443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DatosGrafico!$M$6</f>
        <v>261</v>
      </c>
      <c r="F14" s="5"/>
      <c r="G14" s="7">
        <f>DatosGrafico!$M$23</f>
        <v>1752</v>
      </c>
      <c r="I14" s="5" t="s">
        <v>14</v>
      </c>
      <c r="J14" s="5"/>
      <c r="K14" s="5"/>
      <c r="N14" s="14">
        <f>DatosGrafico!$M$41</f>
        <v>27259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DatosGrafico!$M$9</f>
        <v>185</v>
      </c>
      <c r="F17" s="5"/>
      <c r="G17" s="7">
        <f>DatosGrafico!$M$26</f>
        <v>1159</v>
      </c>
      <c r="I17" s="5" t="s">
        <v>7</v>
      </c>
      <c r="J17" s="5"/>
      <c r="K17" s="5"/>
      <c r="N17" s="14">
        <f>DatosGrafico!$M$44</f>
        <v>17711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27</v>
      </c>
      <c r="B21" s="5"/>
      <c r="C21" s="5"/>
      <c r="D21" s="5"/>
      <c r="E21" s="5">
        <f>DatosGrafico!$M$13</f>
        <v>3</v>
      </c>
      <c r="F21" s="5"/>
      <c r="G21" s="7">
        <f>DatosGrafico!$M$30</f>
        <v>73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67"/>
      <c r="I22" s="67"/>
      <c r="J22" s="67"/>
      <c r="K22" s="67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DatosGrafico!$M$17</f>
        <v>40</v>
      </c>
      <c r="G25" s="7">
        <f>DatosGrafico!$M$34</f>
        <v>157</v>
      </c>
    </row>
    <row r="26" spans="1:15" x14ac:dyDescent="0.2">
      <c r="A26" s="5"/>
      <c r="B26" s="5"/>
      <c r="C26" s="5"/>
      <c r="D26" s="5"/>
      <c r="E26" s="5"/>
    </row>
    <row r="40" spans="1:14" ht="69" customHeight="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</row>
    <row r="41" spans="1:14" ht="15" customHeight="1" x14ac:dyDescent="0.2"/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95" fitToWidth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O41"/>
  <sheetViews>
    <sheetView topLeftCell="A7" workbookViewId="0">
      <selection activeCell="Q16" sqref="Q16"/>
    </sheetView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15" x14ac:dyDescent="0.2">
      <c r="A4" s="69" t="s">
        <v>45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x14ac:dyDescent="0.25">
      <c r="A7" s="10" t="s">
        <v>22</v>
      </c>
      <c r="E7" s="13" t="s">
        <v>20</v>
      </c>
      <c r="G7" s="12" t="s">
        <v>21</v>
      </c>
      <c r="I7" s="10" t="s">
        <v>46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4171</v>
      </c>
      <c r="F9" s="5"/>
      <c r="G9" s="8">
        <f>IF(G12&lt;&gt;"",IF(G14&lt;&gt;"",G12+G14,G12),"")</f>
        <v>28563</v>
      </c>
      <c r="I9" s="9" t="s">
        <v>10</v>
      </c>
      <c r="J9" s="5"/>
      <c r="K9" s="5"/>
      <c r="N9" s="8">
        <f>IF(N12&lt;&gt;"",N12+N14,"")</f>
        <v>803873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DatosGrafico!$N$5</f>
        <v>3973</v>
      </c>
      <c r="F12" s="5"/>
      <c r="G12" s="7">
        <f>DatosGrafico!$N$22</f>
        <v>26613</v>
      </c>
      <c r="I12" s="5" t="s">
        <v>2</v>
      </c>
      <c r="J12" s="5"/>
      <c r="K12" s="5"/>
      <c r="N12" s="14">
        <f>DatosGrafico!$N$40</f>
        <v>776416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DatosGrafico!$N$6</f>
        <v>198</v>
      </c>
      <c r="F14" s="5"/>
      <c r="G14" s="7">
        <f>DatosGrafico!$N$23</f>
        <v>1950</v>
      </c>
      <c r="I14" s="5" t="s">
        <v>14</v>
      </c>
      <c r="J14" s="5"/>
      <c r="K14" s="5"/>
      <c r="N14" s="14">
        <f>DatosGrafico!$N$41</f>
        <v>27457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DatosGrafico!$N$9</f>
        <v>205</v>
      </c>
      <c r="F17" s="5"/>
      <c r="G17" s="7">
        <f>DatosGrafico!$N$26</f>
        <v>1364</v>
      </c>
      <c r="I17" s="5" t="s">
        <v>7</v>
      </c>
      <c r="J17" s="5"/>
      <c r="K17" s="5"/>
      <c r="N17" s="14">
        <f>DatosGrafico!$N$44</f>
        <v>17916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27</v>
      </c>
      <c r="B21" s="5"/>
      <c r="C21" s="5"/>
      <c r="D21" s="5"/>
      <c r="E21" s="5">
        <f>DatosGrafico!$N$13</f>
        <v>7</v>
      </c>
      <c r="F21" s="5"/>
      <c r="G21" s="7">
        <f>DatosGrafico!$N$30</f>
        <v>80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67"/>
      <c r="I22" s="67"/>
      <c r="J22" s="67"/>
      <c r="K22" s="67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DatosGrafico!$N$17</f>
        <v>14</v>
      </c>
      <c r="G25" s="7">
        <f>DatosGrafico!$N$34</f>
        <v>171</v>
      </c>
    </row>
    <row r="26" spans="1:15" x14ac:dyDescent="0.2">
      <c r="A26" s="5"/>
      <c r="B26" s="5"/>
      <c r="C26" s="5"/>
      <c r="D26" s="5"/>
      <c r="E26" s="5"/>
    </row>
    <row r="40" spans="1:14" ht="69" customHeight="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</row>
    <row r="41" spans="1:14" ht="15" customHeight="1" x14ac:dyDescent="0.2"/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95" fitToWidth="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O41"/>
  <sheetViews>
    <sheetView workbookViewId="0">
      <selection activeCell="P27" sqref="P27"/>
    </sheetView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15" x14ac:dyDescent="0.2">
      <c r="A4" s="69" t="s">
        <v>43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x14ac:dyDescent="0.25">
      <c r="A7" s="10" t="s">
        <v>22</v>
      </c>
      <c r="E7" s="13" t="s">
        <v>20</v>
      </c>
      <c r="G7" s="12" t="s">
        <v>21</v>
      </c>
      <c r="I7" s="10" t="s">
        <v>44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4794</v>
      </c>
      <c r="F9" s="5"/>
      <c r="G9" s="8">
        <f>IF(G12&lt;&gt;"",IF(G14&lt;&gt;"",G12+G14,G12),"")</f>
        <v>33357</v>
      </c>
      <c r="I9" s="9" t="s">
        <v>10</v>
      </c>
      <c r="J9" s="5"/>
      <c r="K9" s="5"/>
      <c r="N9" s="8">
        <f>IF(N12&lt;&gt;"",N12+N14,"")</f>
        <v>808667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DatosGrafico!$O$5</f>
        <v>4546</v>
      </c>
      <c r="F12" s="5"/>
      <c r="G12" s="7">
        <f>DatosGrafico!$O$22</f>
        <v>31159</v>
      </c>
      <c r="I12" s="5" t="s">
        <v>2</v>
      </c>
      <c r="J12" s="5"/>
      <c r="K12" s="5"/>
      <c r="N12" s="14">
        <f>DatosGrafico!$O$40</f>
        <v>780962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DatosGrafico!$O$6</f>
        <v>248</v>
      </c>
      <c r="F14" s="5"/>
      <c r="G14" s="7">
        <f>DatosGrafico!$O$23</f>
        <v>2198</v>
      </c>
      <c r="I14" s="5" t="s">
        <v>14</v>
      </c>
      <c r="J14" s="5"/>
      <c r="K14" s="5"/>
      <c r="N14" s="14">
        <f>DatosGrafico!$O$41</f>
        <v>27705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DatosGrafico!$O$9</f>
        <v>150</v>
      </c>
      <c r="F17" s="5"/>
      <c r="G17" s="7">
        <f>DatosGrafico!$O$26</f>
        <v>1514</v>
      </c>
      <c r="I17" s="5" t="s">
        <v>7</v>
      </c>
      <c r="J17" s="5"/>
      <c r="K17" s="5"/>
      <c r="N17" s="14">
        <f>DatosGrafico!$O$44</f>
        <v>18066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27</v>
      </c>
      <c r="B21" s="5"/>
      <c r="C21" s="5"/>
      <c r="D21" s="5"/>
      <c r="E21" s="5">
        <f>DatosGrafico!$O$13</f>
        <v>4</v>
      </c>
      <c r="F21" s="5"/>
      <c r="G21" s="7">
        <f>DatosGrafico!$O$30</f>
        <v>84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67"/>
      <c r="I22" s="67"/>
      <c r="J22" s="67"/>
      <c r="K22" s="67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DatosGrafico!$O$17</f>
        <v>30</v>
      </c>
      <c r="G25" s="7">
        <f>DatosGrafico!$O$34</f>
        <v>201</v>
      </c>
    </row>
    <row r="26" spans="1:15" x14ac:dyDescent="0.2">
      <c r="A26" s="5"/>
      <c r="B26" s="5"/>
      <c r="C26" s="5"/>
      <c r="D26" s="5"/>
      <c r="E26" s="5"/>
    </row>
    <row r="40" spans="1:14" ht="69" customHeight="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</row>
    <row r="41" spans="1:14" ht="15" customHeight="1" x14ac:dyDescent="0.2"/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95" fitToWidth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O41"/>
  <sheetViews>
    <sheetView workbookViewId="0">
      <selection activeCell="N14" sqref="N14"/>
    </sheetView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15" x14ac:dyDescent="0.2">
      <c r="A4" s="69" t="s">
        <v>42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x14ac:dyDescent="0.25">
      <c r="A7" s="10" t="s">
        <v>22</v>
      </c>
      <c r="E7" s="13" t="s">
        <v>20</v>
      </c>
      <c r="G7" s="12" t="s">
        <v>21</v>
      </c>
      <c r="I7" s="10" t="s">
        <v>41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3029</v>
      </c>
      <c r="F9" s="5"/>
      <c r="G9" s="8">
        <f>IF(G12&lt;&gt;"",IF(G14&lt;&gt;"",G12+G14,G12),"")</f>
        <v>36386</v>
      </c>
      <c r="I9" s="9" t="s">
        <v>10</v>
      </c>
      <c r="J9" s="5"/>
      <c r="K9" s="5"/>
      <c r="N9" s="8">
        <f>IF(N12&lt;&gt;"",N12+N14,"")</f>
        <v>811696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DatosGrafico!$P$5</f>
        <v>2809</v>
      </c>
      <c r="F12" s="5"/>
      <c r="G12" s="7">
        <f>DatosGrafico!$P$22</f>
        <v>33968</v>
      </c>
      <c r="I12" s="5" t="s">
        <v>2</v>
      </c>
      <c r="J12" s="5"/>
      <c r="K12" s="5"/>
      <c r="N12" s="14">
        <f>DatosGrafico!$P$40</f>
        <v>783771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DatosGrafico!$P$6</f>
        <v>220</v>
      </c>
      <c r="F14" s="5"/>
      <c r="G14" s="7">
        <f>DatosGrafico!$P$23</f>
        <v>2418</v>
      </c>
      <c r="I14" s="5" t="s">
        <v>14</v>
      </c>
      <c r="J14" s="5"/>
      <c r="K14" s="5"/>
      <c r="N14" s="14">
        <f>DatosGrafico!$P$41</f>
        <v>27925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DatosGrafico!$P$9</f>
        <v>202</v>
      </c>
      <c r="F17" s="5"/>
      <c r="G17" s="7">
        <f>DatosGrafico!$P$26</f>
        <v>1716</v>
      </c>
      <c r="I17" s="5" t="s">
        <v>7</v>
      </c>
      <c r="J17" s="5"/>
      <c r="K17" s="5"/>
      <c r="N17" s="14">
        <f>DatosGrafico!$P$44</f>
        <v>18268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27</v>
      </c>
      <c r="B21" s="5"/>
      <c r="C21" s="5"/>
      <c r="D21" s="5"/>
      <c r="E21" s="5">
        <f>DatosGrafico!$P$13</f>
        <v>8</v>
      </c>
      <c r="F21" s="5"/>
      <c r="G21" s="7">
        <f>DatosGrafico!$P$30</f>
        <v>92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67"/>
      <c r="I22" s="67"/>
      <c r="J22" s="67"/>
      <c r="K22" s="67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DatosGrafico!$P$17</f>
        <v>17</v>
      </c>
      <c r="G25" s="7">
        <f>DatosGrafico!$P$34</f>
        <v>218</v>
      </c>
    </row>
    <row r="26" spans="1:15" x14ac:dyDescent="0.2">
      <c r="A26" s="5"/>
      <c r="B26" s="5"/>
      <c r="C26" s="5"/>
      <c r="D26" s="5"/>
      <c r="E26" s="5"/>
    </row>
    <row r="40" spans="1:14" ht="69" customHeight="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</row>
    <row r="41" spans="1:14" ht="15" customHeight="1" x14ac:dyDescent="0.2"/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9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O41"/>
  <sheetViews>
    <sheetView tabSelected="1" workbookViewId="0">
      <selection activeCell="S15" sqref="S15"/>
    </sheetView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15" x14ac:dyDescent="0.2">
      <c r="A4" s="69" t="s">
        <v>40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x14ac:dyDescent="0.25">
      <c r="A7" s="10" t="s">
        <v>22</v>
      </c>
      <c r="E7" s="13" t="s">
        <v>20</v>
      </c>
      <c r="G7" s="12" t="s">
        <v>21</v>
      </c>
      <c r="I7" s="10" t="s">
        <v>39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1211</v>
      </c>
      <c r="F9" s="5"/>
      <c r="G9" s="8">
        <f>IF(G12&lt;&gt;"",IF(G14&lt;&gt;"",G12+G14,G12),"")</f>
        <v>37597</v>
      </c>
      <c r="I9" s="9" t="s">
        <v>10</v>
      </c>
      <c r="J9" s="5"/>
      <c r="K9" s="5"/>
      <c r="N9" s="8">
        <f>IF(N12&lt;&gt;"",N12+N14,"")</f>
        <v>812907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DatosGrafico!$Q$5</f>
        <v>1116</v>
      </c>
      <c r="F12" s="5"/>
      <c r="G12" s="7">
        <f>DatosGrafico!$Q$22</f>
        <v>35084</v>
      </c>
      <c r="I12" s="5" t="s">
        <v>2</v>
      </c>
      <c r="J12" s="5"/>
      <c r="K12" s="5"/>
      <c r="N12" s="14">
        <f>DatosGrafico!$Q$40</f>
        <v>784887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DatosGrafico!$Q$6</f>
        <v>95</v>
      </c>
      <c r="F14" s="5"/>
      <c r="G14" s="7">
        <f>DatosGrafico!$Q$23</f>
        <v>2513</v>
      </c>
      <c r="I14" s="5" t="s">
        <v>14</v>
      </c>
      <c r="J14" s="5"/>
      <c r="K14" s="5"/>
      <c r="N14" s="14">
        <f>DatosGrafico!$Q$41</f>
        <v>28020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DatosGrafico!$Q$9</f>
        <v>40</v>
      </c>
      <c r="F17" s="5"/>
      <c r="G17" s="7">
        <f>DatosGrafico!$Q$26</f>
        <v>1756</v>
      </c>
      <c r="I17" s="5" t="s">
        <v>7</v>
      </c>
      <c r="J17" s="5"/>
      <c r="K17" s="5"/>
      <c r="N17" s="14">
        <f>DatosGrafico!$Q$44</f>
        <v>18308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27</v>
      </c>
      <c r="B21" s="5"/>
      <c r="C21" s="5"/>
      <c r="D21" s="5"/>
      <c r="E21" s="5">
        <f>DatosGrafico!$Q$13</f>
        <v>10</v>
      </c>
      <c r="F21" s="5"/>
      <c r="G21" s="7">
        <f>DatosGrafico!$Q$30</f>
        <v>102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67"/>
      <c r="I22" s="67"/>
      <c r="J22" s="67"/>
      <c r="K22" s="67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DatosGrafico!$Q$17</f>
        <v>15</v>
      </c>
      <c r="G25" s="7">
        <f>DatosGrafico!$Q$34</f>
        <v>233</v>
      </c>
    </row>
    <row r="26" spans="1:15" x14ac:dyDescent="0.2">
      <c r="A26" s="5"/>
      <c r="B26" s="5"/>
      <c r="C26" s="5"/>
      <c r="D26" s="5"/>
      <c r="E26" s="5"/>
    </row>
    <row r="40" spans="1:14" ht="69" customHeight="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</row>
    <row r="41" spans="1:14" ht="15" customHeight="1" x14ac:dyDescent="0.2"/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9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DatosGrafico</vt:lpstr>
      <vt:lpstr>Enero</vt:lpstr>
      <vt:lpstr>Ene-Feb</vt:lpstr>
      <vt:lpstr>Ene-Mar</vt:lpstr>
      <vt:lpstr>Ene-Abr</vt:lpstr>
      <vt:lpstr>Ene-May</vt:lpstr>
      <vt:lpstr>Ene-Jun</vt:lpstr>
      <vt:lpstr>Ene-Jul</vt:lpstr>
      <vt:lpstr>Ene-Ago</vt:lpstr>
      <vt:lpstr>Ene-Sep</vt:lpstr>
      <vt:lpstr>Ene-Oct</vt:lpstr>
      <vt:lpstr>Ene-Nov</vt:lpstr>
      <vt:lpstr>Ene-Dic</vt:lpstr>
      <vt:lpstr>'Ene-Abr'!Área_de_impresión</vt:lpstr>
      <vt:lpstr>'Ene-Ago'!Área_de_impresión</vt:lpstr>
      <vt:lpstr>'Ene-Dic'!Área_de_impresión</vt:lpstr>
      <vt:lpstr>'Ene-Feb'!Área_de_impresión</vt:lpstr>
      <vt:lpstr>'Ene-Jul'!Área_de_impresión</vt:lpstr>
      <vt:lpstr>'Ene-Jun'!Área_de_impresión</vt:lpstr>
      <vt:lpstr>'Ene-Mar'!Área_de_impresión</vt:lpstr>
      <vt:lpstr>'Ene-May'!Área_de_impresión</vt:lpstr>
      <vt:lpstr>'Ene-Nov'!Área_de_impresión</vt:lpstr>
      <vt:lpstr>'Ene-Oct'!Área_de_impresión</vt:lpstr>
      <vt:lpstr>Enero!Área_de_impresión</vt:lpstr>
      <vt:lpstr>'Ene-Sep'!Área_de_impresión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gruizc</dc:creator>
  <cp:lastModifiedBy>GUSTAVO MARTINEZ PEÑA</cp:lastModifiedBy>
  <cp:lastPrinted>2019-01-23T15:57:32Z</cp:lastPrinted>
  <dcterms:created xsi:type="dcterms:W3CDTF">2012-02-07T22:08:36Z</dcterms:created>
  <dcterms:modified xsi:type="dcterms:W3CDTF">2019-02-12T23:00:32Z</dcterms:modified>
</cp:coreProperties>
</file>